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2060" windowHeight="12840"/>
  </bookViews>
  <sheets>
    <sheet name="绩效评价指标体系" sheetId="1" r:id="rId1"/>
    <sheet name="得分" sheetId="2" state="hidden" r:id="rId2"/>
  </sheets>
  <definedNames>
    <definedName name="_xlnm.Print_Area" localSheetId="0">绩效评价指标体系!$A$1:$K$27</definedName>
    <definedName name="_xlnm.Print_Titles" localSheetId="0">绩效评价指标体系!$2:$4</definedName>
  </definedNames>
  <calcPr calcId="144525"/>
</workbook>
</file>

<file path=xl/sharedStrings.xml><?xml version="1.0" encoding="utf-8"?>
<sst xmlns="http://schemas.openxmlformats.org/spreadsheetml/2006/main" count="161" uniqueCount="155">
  <si>
    <t>附件3</t>
  </si>
  <si>
    <t>绩效评价指标体系</t>
  </si>
  <si>
    <t>项目名称：新海河滨河带状公园工程项目经费（2022）</t>
  </si>
  <si>
    <t>一级
指标</t>
  </si>
  <si>
    <t>二级
指标</t>
  </si>
  <si>
    <t>三级
指标</t>
  </si>
  <si>
    <t>指标
分值</t>
  </si>
  <si>
    <t>指标解释</t>
  </si>
  <si>
    <t>指标说明</t>
  </si>
  <si>
    <t>评分标准</t>
  </si>
  <si>
    <t>数据来源</t>
  </si>
  <si>
    <t>评价得分</t>
  </si>
  <si>
    <t>扣分原因</t>
  </si>
  <si>
    <t>备注</t>
  </si>
  <si>
    <t>决策
(15分)</t>
  </si>
  <si>
    <t>项目设立（5分）</t>
  </si>
  <si>
    <t>立项依据充分性</t>
  </si>
  <si>
    <t>反映项目立项是否符合法律法规、相关政策、发展规划及部门职责。</t>
  </si>
  <si>
    <t>评价要点：
①项目立项是否符合国家法律法规、经济发展规划或相关政策，且与部门职责范围相符；
②项目立项是否属于公共财政支持范围，项目是否与其他部门同类项目或部门内部项目重复。</t>
  </si>
  <si>
    <t>①项目立项符合国家法律法规、经济发展规划或相关政策，且与部门职责范围相符，得1分；
②项目属于公共财政支持范围，且与其他部门同类项目或部门内部项目不重复，得1分。</t>
  </si>
  <si>
    <t>市、区政府相关规划、决策、批复、部门职责文件</t>
  </si>
  <si>
    <t>立项程序规范性</t>
  </si>
  <si>
    <t>反映项目申请、设立过程是否符合相关规范要求。</t>
  </si>
  <si>
    <t>评价要点：
①项目是否按照规定的程序申请设立；
②审批文件、材料是否符合有关规定及要求；
③事前是否经过必要的可行性研究、专家论证、风险评估、绩效评估或集体决策。</t>
  </si>
  <si>
    <t>①项目申请设立符合相关程序要求，得1分；
②项目审批文件和材料完整且符合要求，得1分；
③项目实施前有必要的可行性研究、专家论证、风险评估、绩效评估或集体决策，得1分。</t>
  </si>
  <si>
    <t>立项申请、批复文件、可行性研究报告等</t>
  </si>
  <si>
    <t>项目施工许可证暂未取得，扣1分</t>
  </si>
  <si>
    <t>绩效目标（5分）</t>
  </si>
  <si>
    <t>绩效目标
合理性</t>
  </si>
  <si>
    <t>项目所设定的绩效目标是否依据充分，是否符合客观实际，用以反映和考核项目绩效目标与项目实施的相符情况。</t>
  </si>
  <si>
    <t>评价要点：
①项目是否有绩效目标；
②项目绩效目标与实际工内容是否具有相关性；
③项目预期产出效益和效果是否符合正常的业绩水平；
④是否与预算确定的项目投资额或资金量匹配。</t>
  </si>
  <si>
    <t>①项目有绩效目标，得0.2分；
②项目绩效目标与实际工作内容具有相关性，得0.6分；
③项目预期产出效益和效果符合正常的业绩水平，得0.6分；
④目标与预算确定的项目投资额或资金量相匹配，得0.6分。</t>
  </si>
  <si>
    <t>部门行业相关文件，预算申报资料，实施方案、批复文件等。</t>
  </si>
  <si>
    <t>绩效指标
明确性</t>
  </si>
  <si>
    <t>依据绩效目标设定的绩效指标是否清晰、细化、可衡量等，用以反映和考核项目绩效目标的明细化情况。</t>
  </si>
  <si>
    <t>评价要点：
①是否将项目绩效目标细化分解为具体的绩效指标；
②是否通过清晰、可衡量的指标值予以体现；
③是否与项目目标任务数或计划数相对应。</t>
  </si>
  <si>
    <t>①已将项目绩效目标细化分解为具体的绩效指标，得1分；
②指标已通过清晰、可衡量的指标值予以体现，得1分；
③指标与项目目标任务数或计划数相对应，得1分。</t>
  </si>
  <si>
    <t>部门行业相关文件，预算申报资料，实施方案、批复文件、年度工作任务等。</t>
  </si>
  <si>
    <t>项目设立了绩效目标，但未设立具体的指标值，扣1分；指标与项目目标任务数无法对应，扣1分</t>
  </si>
  <si>
    <t>资金投入（5分）</t>
  </si>
  <si>
    <t>预算编制科学性</t>
  </si>
  <si>
    <t>反映项目预算编制是否经过科学论证、有明确标准、资金额度与年度目标相适应。</t>
  </si>
  <si>
    <t>评价要点：
①预算编制是否经过测算，预算内容与项目内容是否匹配；
②预算确定的项目投资额或资金量是否与工作任务相匹配。</t>
  </si>
  <si>
    <t>①预算编制经过测算且预算内容与项目内容匹配，得1分；
②预算确定的项目投资额或资金量是否与工作任务相匹配。</t>
  </si>
  <si>
    <t>预算申报文件及测算资料、项目批复文件和初步设计</t>
  </si>
  <si>
    <t>资金分配
合理性</t>
  </si>
  <si>
    <t>项目预算资金分配是否有测算依据，与补助单位或地方实际是否相适应，用以反映和考核项目预算资金分配的科学性、合理性情况。</t>
  </si>
  <si>
    <t>评价要点：
①预算资金分配依据是否充分；
②资金分配额度是否合理，与项目单位或地方实际是否相适应；</t>
  </si>
  <si>
    <t>①预算资金分配依据充分，得1.5分；
②资金分配额度合理，与项目单位或地方实际需求相适应，得1.5分；</t>
  </si>
  <si>
    <t>资金测算明细表、资金分配下达文件等。</t>
  </si>
  <si>
    <t>过程
(25分)</t>
  </si>
  <si>
    <t>资金管理（13分）</t>
  </si>
  <si>
    <t>资金到位率</t>
  </si>
  <si>
    <t>实际到位资金与预算资金的比率，用以反映和考核资金落实情况对项目实施的总体保障程度。</t>
  </si>
  <si>
    <t>评价要点：
资金到位率=（实际到位资金/预算资金）×100%。
实际到位资金：一定时期（本年度或项目期）内落实到具体项目的资金。
预算资金：一定时期（本年度或项目期）内预算安排到具体项目的资金。</t>
  </si>
  <si>
    <t>①资金到位率≥100%时，得2分；
②资金到位率&lt;100%时，得分=实际资金到位率×2分。</t>
  </si>
  <si>
    <t>资金下达文件、财政拨款凭据、银行对账单等。</t>
  </si>
  <si>
    <t>资金到位及时率</t>
  </si>
  <si>
    <t>及时到位资金与应到位资金的比率，用以反映和考核资金到位及时行对项目实施的总体保障程度。</t>
  </si>
  <si>
    <t>评价要点：
资金到位及时率=（及时到位资金/应到位资金）×100%。</t>
  </si>
  <si>
    <t>①资金到位率≥100%时，得2分；
②资金到位率&lt;100%时，得分=资金到位及时率×2分;
③未及时到位且严重影响项目进度，不得分。</t>
  </si>
  <si>
    <t>资金下达文件、入账单、批复的方案资金筹措金额及来源</t>
  </si>
  <si>
    <t>预算执行率</t>
  </si>
  <si>
    <t>项目预算资金是否按照计划执行，用以反映或考核项目预算执行情况。</t>
  </si>
  <si>
    <t>评价要点：
预算执行率=（实际支出资金/实际到位资金）×100%。
实际支出资金：一定时期（本年度或项目期）内项目实际拨付的资金。</t>
  </si>
  <si>
    <t>①预算执行率≥100%时，得4分；
②预算执行率&lt;100%时，得分=预算执行率×4分；
③预算执行率&lt;60%，不得分。</t>
  </si>
  <si>
    <t>预算执行系统统计数据、资金下达文件和部门决算报表。</t>
  </si>
  <si>
    <t>资金使用
合规性</t>
  </si>
  <si>
    <t>项目资金使用是否符合相关的财务管理制度规定，用以反映和考核项目资金的规范运行情况。</t>
  </si>
  <si>
    <t>评价要点：
①是否符合国家财经法规和财务管理制度以及有关专项资金管理办法的规定；
②资金的拨付是否有完整的审批程序和手续；
③是否符合项目预算批复或合同规定的用途；
④是否存在截留、挤占、挪用、虚列支出等情况。</t>
  </si>
  <si>
    <t>①资金使用符合国家财经法规和财务管理制度规定以及有关专项资金管理办法的规定，得1分；
②资金的拨付有完整的审批程序和手续，得2分；
③资金是否建立专账，使用符合项目预算批复或合同规定用途，得2分；
若发现存在截留、挤占、挪用、虚列支出等情况，该项指标得0分。</t>
  </si>
  <si>
    <t>财务制度、资金拨付凭证、原始凭证、资金台账等财务资料。</t>
  </si>
  <si>
    <t>组织实施（12分）</t>
  </si>
  <si>
    <t>制度机制建立</t>
  </si>
  <si>
    <t>项目行业主管部门和实施单位的业务管理制度是否健全，用以反映和考核业务管理制度对项目顺利实施的保障情况。</t>
  </si>
  <si>
    <t>评价要点:
①行业主管部门是否建立项目监督管理制度，是否有明确的措施；
②项目实施单位是否制定（有）项目管理制度、具体实施方案以及年度实施计划。</t>
  </si>
  <si>
    <t>①行业主管部门有明确的项目监督管理制度和具体措施，得2分，存在不足的酌情扣0.5-1分；
②项目实施单位有明确的项目管理制度、具体实施方案以及年度实施计划，得2分，存在不足的酌情扣0.5-1分。</t>
  </si>
  <si>
    <t>项目管理制度、实施方案、年度计划等</t>
  </si>
  <si>
    <t>制度执行情况</t>
  </si>
  <si>
    <t>反映项目主管部门和项目实施单位对管理制度的执行情况。</t>
  </si>
  <si>
    <t>评价要点:
①项目主管部门及实施单位是否定期、不定期开展日常监督检查工作，并形成相关痕迹资料；
②项目主管部门及实施单位过程中的项目进度、合同执行情况、资金支付等台账记录是否真实、完整、准确；
③项目主管部门及实施单位采购方式及流程是否规范，实施过程中变更签证是否规范；
④项目主管部门及实施单位是否指定专人对项目相关资料进行专门管理，档案资料是否齐全。</t>
  </si>
  <si>
    <t>①项目主管部门及实施单位定期、不定期开展日常监督检查工作，并形成相关痕迹资料，得1分，反之酌情扣0.5-1分；
②项目主管部门及实施单位过程中的项目进度、合同执行情况、资金支付等台账记录真实、完整、准确，得2分，反之酌情扣0.5-1.5分；
③项目主管部门及实施单位采购方式及流程规范，实施过程中变更签证规范，得2分，反之酌情扣0.5-1.5分；
④项目主管部门及实施单位指定专人对项目相关资料进行专门管理，且档案资料齐全，得1分，反之酌情扣0.5-1分。</t>
  </si>
  <si>
    <t>主管部门监督管理资料、主管部门直接提供的项目执行情况有关资料、项目台账、合同、资金台账等</t>
  </si>
  <si>
    <t>未见工程变更台账，酌情扣0.5分；</t>
  </si>
  <si>
    <t>绩效管理</t>
  </si>
  <si>
    <t>反映主管部门对绩效管理规定执行情况</t>
  </si>
  <si>
    <t>评价要点:
行业主管部门是否及时开展绩效监控工作和绩效自评工作。</t>
  </si>
  <si>
    <t>①行业主管部门开展了绩效监控，得1分，反之不得分；
②行业主管部门及时开展了绩效自评，得1分，反之不得分。</t>
  </si>
  <si>
    <t>绩效监控资料、绩效自评报告或自评表</t>
  </si>
  <si>
    <t>主管部门开展了事前绩效评估与绩效评价工作，但未对项目开展绩效监控，扣1分</t>
  </si>
  <si>
    <t>产出
（30分）</t>
  </si>
  <si>
    <t>产出数量
（12分）</t>
  </si>
  <si>
    <t>广福路至规划的381号路区域配套附属设施建设完成率</t>
  </si>
  <si>
    <t>反映项目批复建设内容完成情况</t>
  </si>
  <si>
    <t>评价要点:
截至2022年9月30日广福路至规划的381号路区域配套附属设施建设内容完成情况。</t>
  </si>
  <si>
    <t>①得分=实际完成率×6分；
②实际完成率=实际进度产值÷计划建设产值
实际进度产值为2022年9月的数据</t>
  </si>
  <si>
    <t>进度产值确认函</t>
  </si>
  <si>
    <t>得分=6762.9/18892.67*6=2.86</t>
  </si>
  <si>
    <t>江西地质工程一标段</t>
  </si>
  <si>
    <t>规划的381号区域至官渡五甲塘湿地配套附属设施建设完成率</t>
  </si>
  <si>
    <t>评价要点:
截至2022年9月30日规划的381号区域至官渡五甲塘湿地配套附属设施建设内容完成情况。</t>
  </si>
  <si>
    <t>得分=5588.87/19249.46*6=2.32</t>
  </si>
  <si>
    <t>中建地下空间二标段</t>
  </si>
  <si>
    <t>产出质量（6分）</t>
  </si>
  <si>
    <t>施工安全和工程质量</t>
  </si>
  <si>
    <t>反映项目实施工程施工安全情况和工程质量情况</t>
  </si>
  <si>
    <t>评价要点：
项目实施过程中是否出现安全事故，工程完成质量是否达标</t>
  </si>
  <si>
    <t>①未出现安全事故，得3分，反之不得分；
②工程质量验收合格，得3分，反之不得分。</t>
  </si>
  <si>
    <t>工作计划、工作总结、现场勘查、问卷调查</t>
  </si>
  <si>
    <t>产出时效（6分）</t>
  </si>
  <si>
    <t>项目完成及时性</t>
  </si>
  <si>
    <t>反映项目实施进度及完成时效与批复或合同约定吻合情况</t>
  </si>
  <si>
    <t>评价要点：
项目是否按照批复或合同约定时间及时完成。
及时率=[（计划完成时间-实际完成时间）/计划完成时间]×100%</t>
  </si>
  <si>
    <t>①评价得分=及时率×6分；
②跨年度实施项目或评价未完成的项目，实际及时率每降低10%，扣1分，最高扣3分。</t>
  </si>
  <si>
    <t>项目未按时完工，扣3分</t>
  </si>
  <si>
    <t>产出成本（6分）</t>
  </si>
  <si>
    <t>成本节约率</t>
  </si>
  <si>
    <t>反映项目实施成本控制情况</t>
  </si>
  <si>
    <t>评价要点：
成本节约率=[（计划成本-实际成本）/计划成本]×100%</t>
  </si>
  <si>
    <t>①成本节约率≥0，得6分；
②成本节约率＜0，每降低5%，扣1分，扣完为止；
③跨期项目未结算的，考核签署合同约定金额及相关费用是否超过批复建设规模及建设分项投资额，每超出5%，扣1分，扣完为止。</t>
  </si>
  <si>
    <t>结算审核、决算审计、进度产值确认函、合同、批复文件</t>
  </si>
  <si>
    <t>效益（30分)</t>
  </si>
  <si>
    <t>社会效益（5分）</t>
  </si>
  <si>
    <t>人居环境改善提升</t>
  </si>
  <si>
    <t>反映项目实施后项目实施地周边的人居环境改善情况</t>
  </si>
  <si>
    <t>评价要点：
通过项目实施是否提升改善了项目地周边的人居环境。</t>
  </si>
  <si>
    <t>根据问卷调查情况和实地走访进行评分。</t>
  </si>
  <si>
    <t>问卷调查</t>
  </si>
  <si>
    <t>经济效益（5分）</t>
  </si>
  <si>
    <t>带动就业</t>
  </si>
  <si>
    <t>反映项目实施过程中项目单位间接带动农民工就业情况</t>
  </si>
  <si>
    <t>评价要点：
项目实施过程中是否间接带动农民工就业。</t>
  </si>
  <si>
    <t>根据项目实施单位提供的就业带动人数统计数据评分。</t>
  </si>
  <si>
    <t>项目台账资料</t>
  </si>
  <si>
    <t>生态效益（10分）</t>
  </si>
  <si>
    <t>海河水环境质量</t>
  </si>
  <si>
    <t>反映项目实施后对海河水环境质量的影响</t>
  </si>
  <si>
    <t>评价要点：
通过项目实施是否有效提升海河水环境质量</t>
  </si>
  <si>
    <t>根据问卷调查情况，若评价时项目尚未完工，按照批复的可研数据进行预期效果评分</t>
  </si>
  <si>
    <t>问卷调查、可研及相关批复、初设及相关批复</t>
  </si>
  <si>
    <t>满意度（5分）</t>
  </si>
  <si>
    <t>项目实施满意度</t>
  </si>
  <si>
    <t>反映项目实施中主管部门、代建单位、施工单位、监理单位等对项目实施过程中的满意情况</t>
  </si>
  <si>
    <t>评价要点：
通过调查项目相关受益群众的满意情况，若项目处于未完工状态，则调查相关主管部门、代建单位、施工方、监理方等对项目过程的管理及相关看法的满意情况</t>
  </si>
  <si>
    <t>根据问卷调查情况进行评分</t>
  </si>
  <si>
    <t>根据问卷调查第10题显示，131份有效问卷中4人对项目总体效果不满意，扣除0.24分</t>
  </si>
  <si>
    <t>合计</t>
  </si>
  <si>
    <t>一级指标</t>
  </si>
  <si>
    <t>指标分值</t>
  </si>
  <si>
    <t>得分率</t>
  </si>
  <si>
    <r>
      <rPr>
        <sz val="10.5"/>
        <color theme="1"/>
        <rFont val="仿宋"/>
        <charset val="134"/>
      </rPr>
      <t>决</t>
    </r>
    <r>
      <rPr>
        <sz val="10.5"/>
        <color theme="1"/>
        <rFont val="等线"/>
        <charset val="134"/>
      </rPr>
      <t xml:space="preserve"> </t>
    </r>
    <r>
      <rPr>
        <sz val="10.5"/>
        <color theme="1"/>
        <rFont val="仿宋"/>
        <charset val="134"/>
      </rPr>
      <t>策</t>
    </r>
  </si>
  <si>
    <r>
      <rPr>
        <sz val="10.5"/>
        <color theme="1"/>
        <rFont val="仿宋"/>
        <charset val="134"/>
      </rPr>
      <t>过</t>
    </r>
    <r>
      <rPr>
        <sz val="10.5"/>
        <color theme="1"/>
        <rFont val="等线"/>
        <charset val="134"/>
      </rPr>
      <t xml:space="preserve"> </t>
    </r>
    <r>
      <rPr>
        <sz val="10.5"/>
        <color theme="1"/>
        <rFont val="仿宋"/>
        <charset val="134"/>
      </rPr>
      <t>程</t>
    </r>
  </si>
  <si>
    <r>
      <rPr>
        <sz val="10.5"/>
        <color theme="1"/>
        <rFont val="仿宋"/>
        <charset val="134"/>
      </rPr>
      <t>产</t>
    </r>
    <r>
      <rPr>
        <sz val="10.5"/>
        <color theme="1"/>
        <rFont val="等线"/>
        <charset val="134"/>
      </rPr>
      <t xml:space="preserve"> </t>
    </r>
    <r>
      <rPr>
        <sz val="10.5"/>
        <color theme="1"/>
        <rFont val="仿宋"/>
        <charset val="134"/>
      </rPr>
      <t>出</t>
    </r>
  </si>
  <si>
    <r>
      <rPr>
        <sz val="10.5"/>
        <color theme="1"/>
        <rFont val="仿宋"/>
        <charset val="134"/>
      </rPr>
      <t>效</t>
    </r>
    <r>
      <rPr>
        <sz val="10.5"/>
        <color theme="1"/>
        <rFont val="等线"/>
        <charset val="134"/>
      </rPr>
      <t xml:space="preserve"> </t>
    </r>
    <r>
      <rPr>
        <sz val="10.5"/>
        <color theme="1"/>
        <rFont val="仿宋"/>
        <charset val="134"/>
      </rPr>
      <t>益</t>
    </r>
  </si>
  <si>
    <r>
      <rPr>
        <sz val="10.5"/>
        <color theme="1"/>
        <rFont val="仿宋"/>
        <charset val="134"/>
      </rPr>
      <t>合</t>
    </r>
    <r>
      <rPr>
        <sz val="10.5"/>
        <color theme="1"/>
        <rFont val="等线"/>
        <charset val="134"/>
      </rPr>
      <t xml:space="preserve"> </t>
    </r>
    <r>
      <rPr>
        <sz val="10.5"/>
        <color theme="1"/>
        <rFont val="仿宋"/>
        <charset val="134"/>
      </rPr>
      <t>计</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</si>
</sst>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0\)"/>
  </numFmts>
  <fonts count="33">
    <font>
      <sz val="11"/>
      <color theme="1"/>
      <name val="等线"/>
      <charset val="134"/>
      <scheme val="minor"/>
    </font>
    <font>
      <b/>
      <sz val="10.5"/>
      <color theme="1"/>
      <name val="仿宋"/>
      <charset val="134"/>
    </font>
    <font>
      <sz val="10.5"/>
      <color theme="1"/>
      <name val="仿宋"/>
      <charset val="134"/>
    </font>
    <font>
      <sz val="10.5"/>
      <color theme="1"/>
      <name val="等线"/>
      <charset val="134"/>
    </font>
    <font>
      <sz val="14"/>
      <name val="黑体"/>
      <charset val="134"/>
    </font>
    <font>
      <sz val="10"/>
      <name val="仿宋_GB2312"/>
      <charset val="134"/>
    </font>
    <font>
      <sz val="22"/>
      <name val="方正小标宋简体"/>
      <charset val="134"/>
    </font>
    <font>
      <b/>
      <sz val="10"/>
      <name val="仿宋"/>
      <charset val="134"/>
    </font>
    <font>
      <sz val="10"/>
      <name val="仿宋"/>
      <charset val="134"/>
    </font>
    <font>
      <sz val="22"/>
      <name val="仿宋"/>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sz val="11"/>
      <color theme="1"/>
      <name val="等线"/>
      <charset val="134"/>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2"/>
      <name val="宋体"/>
      <charset val="134"/>
    </font>
    <font>
      <sz val="10.5"/>
      <color theme="1"/>
      <name val="仿宋"/>
      <charset val="134"/>
    </font>
    <font>
      <sz val="10.5"/>
      <color theme="1"/>
      <name val="等线"/>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11" applyNumberFormat="0" applyFont="0" applyAlignment="0" applyProtection="0">
      <alignment vertical="center"/>
    </xf>
    <xf numFmtId="0" fontId="13"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2" applyNumberFormat="0" applyFill="0" applyAlignment="0" applyProtection="0">
      <alignment vertical="center"/>
    </xf>
    <xf numFmtId="0" fontId="22" fillId="0" borderId="12" applyNumberFormat="0" applyFill="0" applyAlignment="0" applyProtection="0">
      <alignment vertical="center"/>
    </xf>
    <xf numFmtId="0" fontId="13" fillId="10" borderId="0" applyNumberFormat="0" applyBorder="0" applyAlignment="0" applyProtection="0">
      <alignment vertical="center"/>
    </xf>
    <xf numFmtId="0" fontId="17" fillId="0" borderId="13" applyNumberFormat="0" applyFill="0" applyAlignment="0" applyProtection="0">
      <alignment vertical="center"/>
    </xf>
    <xf numFmtId="0" fontId="13" fillId="11" borderId="0" applyNumberFormat="0" applyBorder="0" applyAlignment="0" applyProtection="0">
      <alignment vertical="center"/>
    </xf>
    <xf numFmtId="0" fontId="23" fillId="12" borderId="14" applyNumberFormat="0" applyAlignment="0" applyProtection="0">
      <alignment vertical="center"/>
    </xf>
    <xf numFmtId="0" fontId="24" fillId="12" borderId="10" applyNumberFormat="0" applyAlignment="0" applyProtection="0">
      <alignment vertical="center"/>
    </xf>
    <xf numFmtId="0" fontId="25" fillId="13" borderId="15"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xf numFmtId="0" fontId="30" fillId="0" borderId="0">
      <alignment vertical="center"/>
    </xf>
    <xf numFmtId="0" fontId="30" fillId="0" borderId="0">
      <alignment vertical="center"/>
    </xf>
  </cellStyleXfs>
  <cellXfs count="52">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4" xfId="0" applyFont="1" applyBorder="1" applyAlignment="1">
      <alignment horizontal="center" vertical="center" wrapText="1"/>
    </xf>
    <xf numFmtId="176" fontId="3" fillId="0" borderId="4" xfId="0" applyNumberFormat="1" applyFont="1" applyBorder="1" applyAlignment="1">
      <alignment horizontal="center" vertical="center" wrapText="1"/>
    </xf>
    <xf numFmtId="10" fontId="3" fillId="0" borderId="4" xfId="11" applyNumberFormat="1" applyFont="1" applyBorder="1" applyAlignment="1">
      <alignment horizontal="center" vertical="center" wrapText="1"/>
    </xf>
    <xf numFmtId="0" fontId="4" fillId="2" borderId="0" xfId="0" applyFont="1" applyFill="1" applyAlignment="1" applyProtection="1">
      <alignment horizontal="left" vertical="center"/>
      <protection locked="0"/>
    </xf>
    <xf numFmtId="0" fontId="4" fillId="2" borderId="0" xfId="0" applyFont="1" applyFill="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2" borderId="0" xfId="0" applyFont="1" applyFill="1" applyAlignment="1" applyProtection="1">
      <alignment vertical="center"/>
      <protection locked="0"/>
    </xf>
    <xf numFmtId="0" fontId="6" fillId="2" borderId="0" xfId="0" applyFont="1" applyFill="1" applyAlignment="1" applyProtection="1">
      <alignment horizontal="center" vertical="center" wrapText="1"/>
      <protection locked="0"/>
    </xf>
    <xf numFmtId="0" fontId="7" fillId="2" borderId="5" xfId="0" applyFont="1" applyFill="1" applyBorder="1" applyAlignment="1" applyProtection="1">
      <alignment horizontal="left" vertical="center" wrapText="1"/>
      <protection locked="0"/>
    </xf>
    <xf numFmtId="0" fontId="7" fillId="2" borderId="5"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8" fillId="2" borderId="6"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 xfId="0" applyFont="1" applyFill="1" applyBorder="1" applyAlignment="1">
      <alignment horizontal="center" vertical="center" wrapText="1"/>
    </xf>
    <xf numFmtId="177" fontId="8" fillId="2" borderId="6" xfId="0" applyNumberFormat="1" applyFont="1" applyFill="1" applyBorder="1" applyAlignment="1" applyProtection="1">
      <alignment horizontal="center" vertical="center" wrapText="1"/>
      <protection locked="0"/>
    </xf>
    <xf numFmtId="0" fontId="8" fillId="2" borderId="6" xfId="0" applyFont="1" applyFill="1" applyBorder="1" applyAlignment="1">
      <alignment vertical="center" wrapText="1"/>
    </xf>
    <xf numFmtId="0" fontId="8" fillId="2" borderId="8" xfId="0" applyFont="1" applyFill="1" applyBorder="1" applyAlignment="1" applyProtection="1">
      <alignment horizontal="center" vertical="center" wrapText="1"/>
      <protection locked="0"/>
    </xf>
    <xf numFmtId="0" fontId="8" fillId="2" borderId="6" xfId="0" applyFont="1" applyFill="1" applyBorder="1" applyAlignment="1" applyProtection="1">
      <alignment horizontal="left" vertical="center" wrapText="1"/>
      <protection locked="0"/>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6" xfId="49" applyFont="1" applyFill="1" applyBorder="1" applyAlignment="1">
      <alignment horizontal="center" vertical="center" wrapText="1"/>
    </xf>
    <xf numFmtId="0" fontId="8" fillId="2" borderId="6" xfId="0" applyFont="1" applyFill="1" applyBorder="1" applyAlignment="1">
      <alignment horizontal="justify" vertical="center" wrapText="1"/>
    </xf>
    <xf numFmtId="0" fontId="8" fillId="2" borderId="6" xfId="0" applyFont="1" applyFill="1" applyBorder="1" applyAlignment="1" applyProtection="1">
      <alignment vertical="center" wrapText="1"/>
      <protection locked="0"/>
    </xf>
    <xf numFmtId="177" fontId="8" fillId="2" borderId="6" xfId="49" applyNumberFormat="1" applyFont="1" applyFill="1" applyBorder="1" applyAlignment="1">
      <alignment horizontal="center" vertical="center" wrapText="1"/>
    </xf>
    <xf numFmtId="0" fontId="8" fillId="2" borderId="6" xfId="49" applyFont="1" applyFill="1" applyBorder="1" applyAlignment="1">
      <alignment vertical="center" wrapText="1"/>
    </xf>
    <xf numFmtId="0" fontId="8" fillId="0" borderId="6" xfId="49" applyFont="1" applyFill="1" applyBorder="1" applyAlignment="1">
      <alignment horizontal="center" vertical="center" wrapText="1"/>
    </xf>
    <xf numFmtId="177" fontId="8" fillId="0" borderId="6" xfId="49" applyNumberFormat="1" applyFont="1" applyFill="1" applyBorder="1" applyAlignment="1">
      <alignment horizontal="center" vertical="center" wrapText="1"/>
    </xf>
    <xf numFmtId="0" fontId="8" fillId="0" borderId="6" xfId="49" applyFont="1" applyFill="1" applyBorder="1" applyAlignment="1">
      <alignment vertical="center" wrapText="1"/>
    </xf>
    <xf numFmtId="0" fontId="8" fillId="0" borderId="6" xfId="0" applyFont="1" applyFill="1" applyBorder="1" applyAlignment="1">
      <alignment horizontal="center" vertical="center" wrapText="1"/>
    </xf>
    <xf numFmtId="0" fontId="8" fillId="2" borderId="7" xfId="50" applyFont="1" applyFill="1" applyBorder="1" applyAlignment="1">
      <alignment horizontal="center" vertical="center" wrapText="1"/>
    </xf>
    <xf numFmtId="177" fontId="8" fillId="0" borderId="6" xfId="50" applyNumberFormat="1" applyFont="1" applyFill="1" applyBorder="1" applyAlignment="1">
      <alignment horizontal="center" vertical="center" wrapText="1"/>
    </xf>
    <xf numFmtId="0" fontId="8" fillId="2" borderId="9" xfId="50" applyFont="1" applyFill="1" applyBorder="1" applyAlignment="1">
      <alignment horizontal="center" vertical="center" wrapText="1"/>
    </xf>
    <xf numFmtId="0" fontId="8" fillId="2" borderId="6" xfId="50" applyFont="1" applyFill="1" applyBorder="1" applyAlignment="1">
      <alignment horizontal="center" vertical="center" wrapText="1"/>
    </xf>
    <xf numFmtId="177" fontId="8" fillId="2" borderId="6" xfId="50" applyNumberFormat="1" applyFont="1" applyFill="1" applyBorder="1" applyAlignment="1">
      <alignment horizontal="center" vertical="center" wrapText="1"/>
    </xf>
    <xf numFmtId="0" fontId="8" fillId="2" borderId="6" xfId="49" applyFont="1" applyFill="1" applyBorder="1" applyAlignment="1">
      <alignment horizontal="left" vertical="center" wrapText="1"/>
    </xf>
    <xf numFmtId="0" fontId="8" fillId="0" borderId="6" xfId="50" applyFont="1" applyFill="1" applyBorder="1" applyAlignment="1">
      <alignment horizontal="center" vertical="center" wrapText="1"/>
    </xf>
    <xf numFmtId="0" fontId="8" fillId="0" borderId="6" xfId="49" applyFont="1" applyFill="1" applyBorder="1" applyAlignment="1">
      <alignment horizontal="left" vertical="center" wrapText="1"/>
    </xf>
    <xf numFmtId="0" fontId="8" fillId="0" borderId="7" xfId="50" applyFont="1" applyFill="1" applyBorder="1" applyAlignment="1">
      <alignment horizontal="center" vertical="center" wrapText="1"/>
    </xf>
    <xf numFmtId="0" fontId="7" fillId="2" borderId="6" xfId="0" applyFont="1" applyFill="1" applyBorder="1" applyAlignment="1" applyProtection="1">
      <alignment horizontal="center" vertical="center"/>
      <protection locked="0"/>
    </xf>
    <xf numFmtId="177" fontId="7" fillId="2" borderId="6" xfId="0" applyNumberFormat="1" applyFont="1" applyFill="1" applyBorder="1" applyAlignment="1" applyProtection="1">
      <alignment horizontal="center" vertical="center"/>
      <protection locked="0"/>
    </xf>
    <xf numFmtId="0" fontId="8" fillId="2" borderId="0" xfId="0" applyFont="1" applyFill="1" applyAlignment="1" applyProtection="1">
      <alignment horizontal="center" vertical="center" wrapText="1"/>
      <protection locked="0"/>
    </xf>
    <xf numFmtId="0" fontId="9" fillId="2" borderId="0" xfId="0" applyFont="1" applyFill="1" applyAlignment="1" applyProtection="1">
      <alignment horizontal="center" vertical="center" wrapText="1"/>
      <protection locked="0"/>
    </xf>
    <xf numFmtId="0" fontId="8" fillId="0" borderId="6" xfId="0" applyFont="1" applyFill="1" applyBorder="1" applyAlignment="1" applyProtection="1">
      <alignment horizontal="center" vertical="center" wrapText="1"/>
      <protection locked="0"/>
    </xf>
    <xf numFmtId="0" fontId="8" fillId="0" borderId="6" xfId="0" applyFont="1" applyFill="1" applyBorder="1" applyAlignment="1" applyProtection="1">
      <alignment horizontal="left" vertical="center" wrapText="1"/>
      <protection locked="0"/>
    </xf>
    <xf numFmtId="176" fontId="8" fillId="0" borderId="6" xfId="0" applyNumberFormat="1" applyFont="1" applyFill="1" applyBorder="1" applyAlignment="1">
      <alignment horizontal="center" vertical="center" wrapText="1"/>
    </xf>
    <xf numFmtId="10" fontId="0" fillId="0" borderId="0" xfId="11" applyNumberFormat="1" applyFont="1" applyAlignment="1"/>
    <xf numFmtId="176" fontId="8" fillId="2" borderId="6" xfId="0" applyNumberFormat="1" applyFont="1" applyFill="1" applyBorder="1" applyAlignment="1">
      <alignment horizontal="center" vertical="center" wrapText="1"/>
    </xf>
    <xf numFmtId="176" fontId="7" fillId="2" borderId="6" xfId="0" applyNumberFormat="1" applyFont="1" applyFill="1" applyBorder="1" applyAlignment="1" applyProtection="1">
      <alignment horizontal="center" vertical="center"/>
      <protection locked="0"/>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7"/>
  <sheetViews>
    <sheetView tabSelected="1" view="pageBreakPreview" zoomScale="70" zoomScaleNormal="100" workbookViewId="0">
      <selection activeCell="J18" sqref="J18"/>
    </sheetView>
  </sheetViews>
  <sheetFormatPr defaultColWidth="9" defaultRowHeight="14.1"/>
  <cols>
    <col min="3" max="3" width="14.4" customWidth="1"/>
    <col min="4" max="4" width="6.65" customWidth="1"/>
    <col min="5" max="5" width="21.35" customWidth="1"/>
    <col min="6" max="6" width="47.45" customWidth="1"/>
    <col min="7" max="7" width="50.35" customWidth="1"/>
    <col min="8" max="10" width="17.15" customWidth="1"/>
    <col min="12" max="12" width="12.7"/>
    <col min="15" max="15" width="11.55"/>
  </cols>
  <sheetData>
    <row r="1" ht="18.4" spans="1:11">
      <c r="A1" s="7" t="s">
        <v>0</v>
      </c>
      <c r="B1" s="7"/>
      <c r="C1" s="8"/>
      <c r="D1" s="9"/>
      <c r="E1" s="10"/>
      <c r="F1" s="10"/>
      <c r="G1" s="10"/>
      <c r="H1" s="9"/>
      <c r="I1" s="9"/>
      <c r="J1" s="9"/>
      <c r="K1" s="44"/>
    </row>
    <row r="2" ht="28.7" spans="1:11">
      <c r="A2" s="11" t="s">
        <v>1</v>
      </c>
      <c r="B2" s="11"/>
      <c r="C2" s="11"/>
      <c r="D2" s="11"/>
      <c r="E2" s="11"/>
      <c r="F2" s="11"/>
      <c r="G2" s="11"/>
      <c r="H2" s="11"/>
      <c r="I2" s="11"/>
      <c r="J2" s="11"/>
      <c r="K2" s="45"/>
    </row>
    <row r="3" spans="1:11">
      <c r="A3" s="12" t="s">
        <v>2</v>
      </c>
      <c r="B3" s="12"/>
      <c r="C3" s="13"/>
      <c r="D3" s="13"/>
      <c r="E3" s="12"/>
      <c r="F3" s="12"/>
      <c r="G3" s="12"/>
      <c r="H3" s="13"/>
      <c r="I3" s="13"/>
      <c r="J3" s="13"/>
      <c r="K3" s="13"/>
    </row>
    <row r="4" ht="24.85" spans="1:11">
      <c r="A4" s="14" t="s">
        <v>3</v>
      </c>
      <c r="B4" s="14" t="s">
        <v>4</v>
      </c>
      <c r="C4" s="14" t="s">
        <v>5</v>
      </c>
      <c r="D4" s="14" t="s">
        <v>6</v>
      </c>
      <c r="E4" s="14" t="s">
        <v>7</v>
      </c>
      <c r="F4" s="14" t="s">
        <v>8</v>
      </c>
      <c r="G4" s="14" t="s">
        <v>9</v>
      </c>
      <c r="H4" s="14" t="s">
        <v>10</v>
      </c>
      <c r="I4" s="14" t="s">
        <v>11</v>
      </c>
      <c r="J4" s="14" t="s">
        <v>12</v>
      </c>
      <c r="K4" s="14" t="s">
        <v>13</v>
      </c>
    </row>
    <row r="5" ht="62.15" spans="1:11">
      <c r="A5" s="15" t="s">
        <v>14</v>
      </c>
      <c r="B5" s="16" t="s">
        <v>15</v>
      </c>
      <c r="C5" s="17" t="s">
        <v>16</v>
      </c>
      <c r="D5" s="18">
        <v>2</v>
      </c>
      <c r="E5" s="19" t="s">
        <v>17</v>
      </c>
      <c r="F5" s="19" t="s">
        <v>18</v>
      </c>
      <c r="G5" s="19" t="s">
        <v>19</v>
      </c>
      <c r="H5" s="15" t="s">
        <v>20</v>
      </c>
      <c r="I5" s="15">
        <v>2</v>
      </c>
      <c r="J5" s="15"/>
      <c r="K5" s="15"/>
    </row>
    <row r="6" ht="62.15" spans="1:11">
      <c r="A6" s="15"/>
      <c r="B6" s="20"/>
      <c r="C6" s="17" t="s">
        <v>21</v>
      </c>
      <c r="D6" s="18">
        <v>3</v>
      </c>
      <c r="E6" s="19" t="s">
        <v>22</v>
      </c>
      <c r="F6" s="19" t="s">
        <v>23</v>
      </c>
      <c r="G6" s="19" t="s">
        <v>24</v>
      </c>
      <c r="H6" s="15" t="s">
        <v>25</v>
      </c>
      <c r="I6" s="15">
        <v>2</v>
      </c>
      <c r="J6" s="15" t="s">
        <v>26</v>
      </c>
      <c r="K6" s="15"/>
    </row>
    <row r="7" ht="62.15" spans="1:11">
      <c r="A7" s="15"/>
      <c r="B7" s="17" t="s">
        <v>27</v>
      </c>
      <c r="C7" s="17" t="s">
        <v>28</v>
      </c>
      <c r="D7" s="17">
        <v>2</v>
      </c>
      <c r="E7" s="21" t="s">
        <v>29</v>
      </c>
      <c r="F7" s="21" t="s">
        <v>30</v>
      </c>
      <c r="G7" s="21" t="s">
        <v>31</v>
      </c>
      <c r="H7" s="21" t="s">
        <v>32</v>
      </c>
      <c r="I7" s="46">
        <v>2</v>
      </c>
      <c r="J7" s="47"/>
      <c r="K7" s="17"/>
    </row>
    <row r="8" ht="62.15" spans="1:11">
      <c r="A8" s="15"/>
      <c r="B8" s="17"/>
      <c r="C8" s="17" t="s">
        <v>33</v>
      </c>
      <c r="D8" s="17">
        <v>3</v>
      </c>
      <c r="E8" s="21" t="s">
        <v>34</v>
      </c>
      <c r="F8" s="21" t="s">
        <v>35</v>
      </c>
      <c r="G8" s="21" t="s">
        <v>36</v>
      </c>
      <c r="H8" s="21" t="s">
        <v>37</v>
      </c>
      <c r="I8" s="46">
        <v>1</v>
      </c>
      <c r="J8" s="47" t="s">
        <v>38</v>
      </c>
      <c r="K8" s="17"/>
    </row>
    <row r="9" ht="37.3" spans="1:11">
      <c r="A9" s="15"/>
      <c r="B9" s="22" t="s">
        <v>39</v>
      </c>
      <c r="C9" s="17" t="s">
        <v>40</v>
      </c>
      <c r="D9" s="17">
        <v>2</v>
      </c>
      <c r="E9" s="21" t="s">
        <v>41</v>
      </c>
      <c r="F9" s="21" t="s">
        <v>42</v>
      </c>
      <c r="G9" s="21" t="s">
        <v>43</v>
      </c>
      <c r="H9" s="21" t="s">
        <v>44</v>
      </c>
      <c r="I9" s="15">
        <v>2</v>
      </c>
      <c r="J9" s="21"/>
      <c r="K9" s="17"/>
    </row>
    <row r="10" ht="62.15" spans="1:11">
      <c r="A10" s="15"/>
      <c r="B10" s="23"/>
      <c r="C10" s="17" t="s">
        <v>45</v>
      </c>
      <c r="D10" s="17">
        <v>3</v>
      </c>
      <c r="E10" s="19" t="s">
        <v>46</v>
      </c>
      <c r="F10" s="19" t="s">
        <v>47</v>
      </c>
      <c r="G10" s="19" t="s">
        <v>48</v>
      </c>
      <c r="H10" s="17" t="s">
        <v>49</v>
      </c>
      <c r="I10" s="17">
        <v>3</v>
      </c>
      <c r="J10" s="17"/>
      <c r="K10" s="17"/>
    </row>
    <row r="11" ht="74.55" spans="1:11">
      <c r="A11" s="24" t="s">
        <v>50</v>
      </c>
      <c r="B11" s="17" t="s">
        <v>51</v>
      </c>
      <c r="C11" s="17" t="s">
        <v>52</v>
      </c>
      <c r="D11" s="17">
        <v>2</v>
      </c>
      <c r="E11" s="25" t="s">
        <v>53</v>
      </c>
      <c r="F11" s="25" t="s">
        <v>54</v>
      </c>
      <c r="G11" s="26" t="s">
        <v>55</v>
      </c>
      <c r="H11" s="15" t="s">
        <v>56</v>
      </c>
      <c r="I11" s="15">
        <v>2</v>
      </c>
      <c r="J11" s="15"/>
      <c r="K11" s="17"/>
    </row>
    <row r="12" ht="49.7" spans="1:11">
      <c r="A12" s="24"/>
      <c r="B12" s="17"/>
      <c r="C12" s="17" t="s">
        <v>57</v>
      </c>
      <c r="D12" s="17">
        <v>2</v>
      </c>
      <c r="E12" s="25" t="s">
        <v>58</v>
      </c>
      <c r="F12" s="25" t="s">
        <v>59</v>
      </c>
      <c r="G12" s="26" t="s">
        <v>60</v>
      </c>
      <c r="H12" s="15" t="s">
        <v>61</v>
      </c>
      <c r="I12" s="15">
        <v>2</v>
      </c>
      <c r="J12" s="15"/>
      <c r="K12" s="17"/>
    </row>
    <row r="13" ht="49.7" spans="1:11">
      <c r="A13" s="24"/>
      <c r="B13" s="17"/>
      <c r="C13" s="17" t="s">
        <v>62</v>
      </c>
      <c r="D13" s="17">
        <v>4</v>
      </c>
      <c r="E13" s="25" t="s">
        <v>63</v>
      </c>
      <c r="F13" s="25" t="s">
        <v>64</v>
      </c>
      <c r="G13" s="26" t="s">
        <v>65</v>
      </c>
      <c r="H13" s="15" t="s">
        <v>66</v>
      </c>
      <c r="I13" s="15">
        <v>4</v>
      </c>
      <c r="J13" s="15"/>
      <c r="K13" s="17"/>
    </row>
    <row r="14" ht="87" spans="1:11">
      <c r="A14" s="24"/>
      <c r="B14" s="17"/>
      <c r="C14" s="17" t="s">
        <v>67</v>
      </c>
      <c r="D14" s="17">
        <v>5</v>
      </c>
      <c r="E14" s="19" t="s">
        <v>68</v>
      </c>
      <c r="F14" s="25" t="s">
        <v>69</v>
      </c>
      <c r="G14" s="25" t="s">
        <v>70</v>
      </c>
      <c r="H14" s="15" t="s">
        <v>71</v>
      </c>
      <c r="I14" s="15">
        <v>5</v>
      </c>
      <c r="J14" s="15"/>
      <c r="K14" s="17"/>
    </row>
    <row r="15" ht="62.15" spans="1:11">
      <c r="A15" s="24"/>
      <c r="B15" s="24" t="s">
        <v>72</v>
      </c>
      <c r="C15" s="24" t="s">
        <v>73</v>
      </c>
      <c r="D15" s="27">
        <v>4</v>
      </c>
      <c r="E15" s="28" t="s">
        <v>74</v>
      </c>
      <c r="F15" s="28" t="s">
        <v>75</v>
      </c>
      <c r="G15" s="28" t="s">
        <v>76</v>
      </c>
      <c r="H15" s="17" t="s">
        <v>77</v>
      </c>
      <c r="I15" s="32">
        <v>4</v>
      </c>
      <c r="J15" s="17"/>
      <c r="K15" s="17"/>
    </row>
    <row r="16" ht="111.85" spans="1:11">
      <c r="A16" s="24"/>
      <c r="B16" s="24"/>
      <c r="C16" s="24" t="s">
        <v>78</v>
      </c>
      <c r="D16" s="27">
        <v>6</v>
      </c>
      <c r="E16" s="28" t="s">
        <v>79</v>
      </c>
      <c r="F16" s="28" t="s">
        <v>80</v>
      </c>
      <c r="G16" s="28" t="s">
        <v>81</v>
      </c>
      <c r="H16" s="17" t="s">
        <v>82</v>
      </c>
      <c r="I16" s="32">
        <v>5.5</v>
      </c>
      <c r="J16" s="32" t="s">
        <v>83</v>
      </c>
      <c r="K16" s="17"/>
    </row>
    <row r="17" ht="49.7" spans="1:11">
      <c r="A17" s="24"/>
      <c r="B17" s="24"/>
      <c r="C17" s="29" t="s">
        <v>84</v>
      </c>
      <c r="D17" s="30">
        <v>2</v>
      </c>
      <c r="E17" s="31" t="s">
        <v>85</v>
      </c>
      <c r="F17" s="31" t="s">
        <v>86</v>
      </c>
      <c r="G17" s="31" t="s">
        <v>87</v>
      </c>
      <c r="H17" s="32" t="s">
        <v>88</v>
      </c>
      <c r="I17" s="32">
        <v>1</v>
      </c>
      <c r="J17" s="32" t="s">
        <v>89</v>
      </c>
      <c r="K17" s="17"/>
    </row>
    <row r="18" ht="49.7" spans="1:12">
      <c r="A18" s="24" t="s">
        <v>90</v>
      </c>
      <c r="B18" s="33" t="s">
        <v>91</v>
      </c>
      <c r="C18" s="29" t="s">
        <v>92</v>
      </c>
      <c r="D18" s="34">
        <v>6</v>
      </c>
      <c r="E18" s="31" t="s">
        <v>93</v>
      </c>
      <c r="F18" s="31" t="s">
        <v>94</v>
      </c>
      <c r="G18" s="31" t="s">
        <v>95</v>
      </c>
      <c r="H18" s="32" t="s">
        <v>96</v>
      </c>
      <c r="I18" s="48">
        <f>6762.9/18892.67*6</f>
        <v>2.1477853580251</v>
      </c>
      <c r="J18" s="32" t="s">
        <v>97</v>
      </c>
      <c r="K18" s="17" t="s">
        <v>98</v>
      </c>
      <c r="L18" s="49"/>
    </row>
    <row r="19" ht="49.7" spans="1:12">
      <c r="A19" s="24"/>
      <c r="B19" s="35"/>
      <c r="C19" s="29" t="s">
        <v>99</v>
      </c>
      <c r="D19" s="34">
        <v>6</v>
      </c>
      <c r="E19" s="31" t="s">
        <v>93</v>
      </c>
      <c r="F19" s="31" t="s">
        <v>100</v>
      </c>
      <c r="G19" s="31" t="s">
        <v>95</v>
      </c>
      <c r="H19" s="32" t="s">
        <v>96</v>
      </c>
      <c r="I19" s="48">
        <f>5588.87/19249.46*6</f>
        <v>1.74203432200176</v>
      </c>
      <c r="J19" s="32" t="s">
        <v>101</v>
      </c>
      <c r="K19" s="17" t="s">
        <v>102</v>
      </c>
      <c r="L19" s="49"/>
    </row>
    <row r="20" ht="37.3" spans="1:15">
      <c r="A20" s="24"/>
      <c r="B20" s="33" t="s">
        <v>103</v>
      </c>
      <c r="C20" s="29" t="s">
        <v>104</v>
      </c>
      <c r="D20" s="34">
        <v>6</v>
      </c>
      <c r="E20" s="31" t="s">
        <v>105</v>
      </c>
      <c r="F20" s="31" t="s">
        <v>106</v>
      </c>
      <c r="G20" s="31" t="s">
        <v>107</v>
      </c>
      <c r="H20" s="32" t="s">
        <v>108</v>
      </c>
      <c r="I20" s="32">
        <v>6</v>
      </c>
      <c r="J20" s="32"/>
      <c r="K20" s="17"/>
      <c r="O20" s="49"/>
    </row>
    <row r="21" ht="49.7" spans="1:11">
      <c r="A21" s="24"/>
      <c r="B21" s="36" t="s">
        <v>109</v>
      </c>
      <c r="C21" s="29" t="s">
        <v>110</v>
      </c>
      <c r="D21" s="34">
        <v>6</v>
      </c>
      <c r="E21" s="31" t="s">
        <v>111</v>
      </c>
      <c r="F21" s="31" t="s">
        <v>112</v>
      </c>
      <c r="G21" s="31" t="s">
        <v>113</v>
      </c>
      <c r="H21" s="32" t="s">
        <v>108</v>
      </c>
      <c r="I21" s="32">
        <v>3</v>
      </c>
      <c r="J21" s="32" t="s">
        <v>114</v>
      </c>
      <c r="K21" s="17"/>
    </row>
    <row r="22" ht="49.7" spans="1:11">
      <c r="A22" s="24"/>
      <c r="B22" s="36" t="s">
        <v>115</v>
      </c>
      <c r="C22" s="24" t="s">
        <v>116</v>
      </c>
      <c r="D22" s="37">
        <v>6</v>
      </c>
      <c r="E22" s="28" t="s">
        <v>117</v>
      </c>
      <c r="F22" s="28" t="s">
        <v>118</v>
      </c>
      <c r="G22" s="28" t="s">
        <v>119</v>
      </c>
      <c r="H22" s="17" t="s">
        <v>120</v>
      </c>
      <c r="I22" s="17">
        <v>6</v>
      </c>
      <c r="J22" s="17"/>
      <c r="K22" s="17"/>
    </row>
    <row r="23" ht="42" customHeight="1" spans="1:11">
      <c r="A23" s="24" t="s">
        <v>121</v>
      </c>
      <c r="B23" s="36" t="s">
        <v>122</v>
      </c>
      <c r="C23" s="24" t="s">
        <v>123</v>
      </c>
      <c r="D23" s="37">
        <v>6</v>
      </c>
      <c r="E23" s="28" t="s">
        <v>124</v>
      </c>
      <c r="F23" s="28" t="s">
        <v>125</v>
      </c>
      <c r="G23" s="38" t="s">
        <v>126</v>
      </c>
      <c r="H23" s="17" t="s">
        <v>127</v>
      </c>
      <c r="I23" s="17">
        <v>6</v>
      </c>
      <c r="J23" s="17"/>
      <c r="K23" s="17"/>
    </row>
    <row r="24" ht="42" customHeight="1" spans="1:11">
      <c r="A24" s="24"/>
      <c r="B24" s="36" t="s">
        <v>128</v>
      </c>
      <c r="C24" s="24" t="s">
        <v>129</v>
      </c>
      <c r="D24" s="37">
        <v>6</v>
      </c>
      <c r="E24" s="28" t="s">
        <v>130</v>
      </c>
      <c r="F24" s="28" t="s">
        <v>131</v>
      </c>
      <c r="G24" s="38" t="s">
        <v>132</v>
      </c>
      <c r="H24" s="17" t="s">
        <v>133</v>
      </c>
      <c r="I24" s="17">
        <v>6</v>
      </c>
      <c r="J24" s="17"/>
      <c r="K24" s="17"/>
    </row>
    <row r="25" ht="37.3" spans="1:11">
      <c r="A25" s="24"/>
      <c r="B25" s="39" t="s">
        <v>134</v>
      </c>
      <c r="C25" s="29" t="s">
        <v>135</v>
      </c>
      <c r="D25" s="37">
        <v>10</v>
      </c>
      <c r="E25" s="31" t="s">
        <v>136</v>
      </c>
      <c r="F25" s="31" t="s">
        <v>137</v>
      </c>
      <c r="G25" s="40" t="s">
        <v>138</v>
      </c>
      <c r="H25" s="32" t="s">
        <v>139</v>
      </c>
      <c r="I25" s="17">
        <v>10</v>
      </c>
      <c r="J25" s="17"/>
      <c r="K25" s="17"/>
    </row>
    <row r="26" ht="49.7" spans="1:11">
      <c r="A26" s="24"/>
      <c r="B26" s="41" t="s">
        <v>140</v>
      </c>
      <c r="C26" s="29" t="s">
        <v>141</v>
      </c>
      <c r="D26" s="37">
        <v>8</v>
      </c>
      <c r="E26" s="31" t="s">
        <v>142</v>
      </c>
      <c r="F26" s="31" t="s">
        <v>143</v>
      </c>
      <c r="G26" s="40" t="s">
        <v>144</v>
      </c>
      <c r="H26" s="32" t="s">
        <v>127</v>
      </c>
      <c r="I26" s="50">
        <f>8*(1-3.05%)</f>
        <v>7.756</v>
      </c>
      <c r="J26" s="17" t="s">
        <v>145</v>
      </c>
      <c r="K26" s="17"/>
    </row>
    <row r="27" spans="1:11">
      <c r="A27" s="42" t="s">
        <v>146</v>
      </c>
      <c r="B27" s="42"/>
      <c r="C27" s="42"/>
      <c r="D27" s="43">
        <f>SUM(D5:D26)</f>
        <v>100</v>
      </c>
      <c r="E27" s="42"/>
      <c r="F27" s="42"/>
      <c r="G27" s="42"/>
      <c r="H27" s="42"/>
      <c r="I27" s="51">
        <f>SUM(I5:I26)</f>
        <v>84.1458196800268</v>
      </c>
      <c r="J27" s="42"/>
      <c r="K27" s="14"/>
    </row>
  </sheetData>
  <mergeCells count="14">
    <mergeCell ref="A1:C1"/>
    <mergeCell ref="A2:K2"/>
    <mergeCell ref="A3:K3"/>
    <mergeCell ref="A27:C27"/>
    <mergeCell ref="A5:A10"/>
    <mergeCell ref="A11:A17"/>
    <mergeCell ref="A18:A22"/>
    <mergeCell ref="A23:A26"/>
    <mergeCell ref="B5:B6"/>
    <mergeCell ref="B7:B8"/>
    <mergeCell ref="B9:B10"/>
    <mergeCell ref="B11:B14"/>
    <mergeCell ref="B15:B17"/>
    <mergeCell ref="B18:B19"/>
  </mergeCells>
  <pageMargins left="0.78740157480315" right="0.78740157480315" top="1.10236220472441" bottom="1.02362204724409" header="0.590551181102362" footer="0.590551181102362"/>
  <pageSetup paperSize="9" scale="57" fitToHeight="0" orientation="landscape"/>
  <headerFooter>
    <oddFooter>&amp;C第 &amp;P 页，共 &amp;N 页</oddFooter>
  </headerFooter>
  <rowBreaks count="2" manualBreakCount="2">
    <brk id="16" max="10" man="1"/>
    <brk id="28"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
  <sheetViews>
    <sheetView workbookViewId="0">
      <selection activeCell="D40" sqref="D40"/>
    </sheetView>
  </sheetViews>
  <sheetFormatPr defaultColWidth="9.1" defaultRowHeight="14.1" outlineLevelRow="5" outlineLevelCol="3"/>
  <cols>
    <col min="3" max="3" width="11.7"/>
  </cols>
  <sheetData>
    <row r="1" ht="14.85" spans="1:4">
      <c r="A1" s="1" t="s">
        <v>147</v>
      </c>
      <c r="B1" s="2" t="s">
        <v>148</v>
      </c>
      <c r="C1" s="2" t="s">
        <v>11</v>
      </c>
      <c r="D1" s="2" t="s">
        <v>149</v>
      </c>
    </row>
    <row r="2" ht="14.85" spans="1:4">
      <c r="A2" s="3" t="s">
        <v>150</v>
      </c>
      <c r="B2" s="4">
        <v>15</v>
      </c>
      <c r="C2" s="5">
        <f>SUM(绩效评价指标体系!I5:I10)</f>
        <v>12</v>
      </c>
      <c r="D2" s="6">
        <f>C2/B2</f>
        <v>0.8</v>
      </c>
    </row>
    <row r="3" ht="14.85" spans="1:4">
      <c r="A3" s="3" t="s">
        <v>151</v>
      </c>
      <c r="B3" s="4">
        <v>25</v>
      </c>
      <c r="C3" s="5">
        <f>SUM(绩效评价指标体系!I11:I17)</f>
        <v>23.5</v>
      </c>
      <c r="D3" s="6">
        <f>C3/B3</f>
        <v>0.94</v>
      </c>
    </row>
    <row r="4" ht="14.85" spans="1:4">
      <c r="A4" s="3" t="s">
        <v>152</v>
      </c>
      <c r="B4" s="4">
        <v>30</v>
      </c>
      <c r="C4" s="5">
        <f>SUM(绩效评价指标体系!I18:I22)</f>
        <v>18.8898196800269</v>
      </c>
      <c r="D4" s="6">
        <f>C4/B4</f>
        <v>0.629660656000895</v>
      </c>
    </row>
    <row r="5" ht="14.85" spans="1:4">
      <c r="A5" s="3" t="s">
        <v>153</v>
      </c>
      <c r="B5" s="4">
        <v>30</v>
      </c>
      <c r="C5" s="5">
        <f>SUM(绩效评价指标体系!I23:I26)</f>
        <v>29.756</v>
      </c>
      <c r="D5" s="6">
        <f>C5/B5</f>
        <v>0.991866666666667</v>
      </c>
    </row>
    <row r="6" ht="14.85" spans="1:4">
      <c r="A6" s="3" t="s">
        <v>154</v>
      </c>
      <c r="B6" s="4">
        <v>100</v>
      </c>
      <c r="C6" s="5">
        <f>SUM(C2:C5)</f>
        <v>84.1458196800269</v>
      </c>
      <c r="D6" s="6">
        <f>C6/B6</f>
        <v>0.841458196800269</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绩效评价指标体系</vt:lpstr>
      <vt:lpstr>得分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linu</dc:creator>
  <cp:lastModifiedBy>noooon</cp:lastModifiedBy>
  <dcterms:created xsi:type="dcterms:W3CDTF">2015-06-05T18:19:00Z</dcterms:created>
  <cp:lastPrinted>2022-10-31T06:24:00Z</cp:lastPrinted>
  <dcterms:modified xsi:type="dcterms:W3CDTF">2022-11-01T14:13:59Z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ICV">
    <vt:lpwstr>5F9CBF8559A54A568FCB40C8D6A18B02</vt:lpwstr>
  </property>
  <property fmtid="{D5CDD505-2E9C-101B-9397-08002B2CF9AE}" pid="4" name="KSOProductBuildVer">
    <vt:lpwstr>2052-11.1.0.12598</vt:lpwstr>
  </property>
</Properties>
</file>