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汇总表" sheetId="13" r:id="rId1"/>
  </sheets>
  <calcPr calcId="144525"/>
</workbook>
</file>

<file path=xl/comments1.xml><?xml version="1.0" encoding="utf-8"?>
<comments xmlns="http://schemas.openxmlformats.org/spreadsheetml/2006/main">
  <authors>
    <author>Administrator</author>
    <author>admin</author>
  </authors>
  <commentLis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与街道核对后因1人死亡，未发放津贴。实发人数减少1.</t>
        </r>
      </text>
    </comment>
    <comment ref="AR7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计算公式见一下对应颜色公式</t>
        </r>
      </text>
    </comment>
    <comment ref="AS7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计算公式见一下对应颜色公式</t>
        </r>
      </text>
    </comment>
    <comment ref="AQ11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计算公式见一下对应颜色公式</t>
        </r>
      </text>
    </comment>
  </commentList>
</comments>
</file>

<file path=xl/sharedStrings.xml><?xml version="1.0" encoding="utf-8"?>
<sst xmlns="http://schemas.openxmlformats.org/spreadsheetml/2006/main" count="75" uniqueCount="32">
  <si>
    <t>表1</t>
  </si>
  <si>
    <t>官渡区2022年7月高龄补贴发放情况审批汇总表</t>
  </si>
  <si>
    <t>序号</t>
  </si>
  <si>
    <t>街道</t>
  </si>
  <si>
    <t>上月实际发放情况</t>
  </si>
  <si>
    <t>本月调整情况</t>
  </si>
  <si>
    <t>本月实际发放情况</t>
  </si>
  <si>
    <t>各年龄阶段人数及金额</t>
  </si>
  <si>
    <t>新增</t>
  </si>
  <si>
    <t>年龄递增人员</t>
  </si>
  <si>
    <t>停发</t>
  </si>
  <si>
    <t>80-89岁</t>
  </si>
  <si>
    <t>90-99岁</t>
  </si>
  <si>
    <t>100岁</t>
  </si>
  <si>
    <t>人数合计</t>
  </si>
  <si>
    <t>金额合计</t>
  </si>
  <si>
    <t>89递增至90岁</t>
  </si>
  <si>
    <t>99递增至100岁</t>
  </si>
  <si>
    <t>人数</t>
  </si>
  <si>
    <t>金额</t>
  </si>
  <si>
    <t>当月金额</t>
  </si>
  <si>
    <t>递增前金额</t>
  </si>
  <si>
    <t>递增后金额</t>
  </si>
  <si>
    <t>官渡</t>
  </si>
  <si>
    <t>关上</t>
  </si>
  <si>
    <t>矣六</t>
  </si>
  <si>
    <t>太和</t>
  </si>
  <si>
    <t>小板桥</t>
  </si>
  <si>
    <t>六甲</t>
  </si>
  <si>
    <t>吴井</t>
  </si>
  <si>
    <t>金马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</si>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</sst>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22"/>
      <name val="宋体"/>
      <charset val="134"/>
    </font>
    <font>
      <sz val="9"/>
      <color indexed="8"/>
      <name val="宋体"/>
      <charset val="134"/>
    </font>
    <font>
      <b/>
      <sz val="8"/>
      <name val="宋体"/>
      <charset val="134"/>
      <scheme val="minor"/>
    </font>
    <font>
      <b/>
      <sz val="9"/>
      <name val="宋体"/>
      <charset val="134"/>
      <scheme val="major"/>
    </font>
    <font>
      <sz val="9"/>
      <color theme="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2"/>
      <color indexed="8"/>
      <name val="宋体"/>
      <charset val="134"/>
    </font>
    <font>
      <sz val="10"/>
      <color indexed="10"/>
      <name val="宋体"/>
      <charset val="134"/>
    </font>
    <font>
      <b/>
      <sz val="8"/>
      <color theme="1"/>
      <name val="宋体"/>
      <charset val="134"/>
      <scheme val="minor"/>
    </font>
    <font>
      <b/>
      <sz val="8"/>
      <color theme="1"/>
      <name val="宋体"/>
      <charset val="134"/>
    </font>
    <font>
      <sz val="9"/>
      <name val="Arial"/>
      <charset val="134"/>
    </font>
    <font>
      <sz val="9"/>
      <color rgb="FF000000"/>
      <name val="宋体"/>
      <charset val="134"/>
    </font>
    <font>
      <sz val="9"/>
      <name val="宋体"/>
      <charset val="134"/>
      <scheme val="major"/>
    </font>
    <font>
      <sz val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6">
    <xf numFmtId="0" fontId="0" fillId="0" borderId="0"/>
    <xf numFmtId="0" fontId="0" fillId="0" borderId="0"/>
    <xf numFmtId="42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5" borderId="15" applyNumberFormat="0" applyFont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35" fillId="28" borderId="17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/>
    <xf numFmtId="0" fontId="36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4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31" fontId="11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</cellXfs>
  <cellStyles count="76">
    <cellStyle name="常规" xfId="0" builtinId="0"/>
    <cellStyle name="常规 2 24" xfId="1"/>
    <cellStyle name="货币[0]" xfId="2" builtinId="7"/>
    <cellStyle name="常规 2 2 2 2" xfId="3"/>
    <cellStyle name="20% - 强调文字颜色 3" xfId="4" builtinId="38"/>
    <cellStyle name="输入" xfId="5" builtinId="20"/>
    <cellStyle name="货币" xfId="6" builtinId="4"/>
    <cellStyle name="常规 10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 2_2017年1月生活费发放名单_困难生活发放名册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11" xfId="57"/>
    <cellStyle name="常规 15" xfId="58"/>
    <cellStyle name="常规 20" xfId="59"/>
    <cellStyle name="常规 19" xfId="60"/>
    <cellStyle name="常规 24" xfId="61"/>
    <cellStyle name="常规 2" xfId="62"/>
    <cellStyle name="常规 2 22" xfId="63"/>
    <cellStyle name="常规 2 23" xfId="64"/>
    <cellStyle name="常规 2 25" xfId="65"/>
    <cellStyle name="常规 27" xfId="66"/>
    <cellStyle name="常规 28" xfId="67"/>
    <cellStyle name="常规 29" xfId="68"/>
    <cellStyle name="常规 3_困难生活发放名册" xfId="69"/>
    <cellStyle name="常规 30" xfId="70"/>
    <cellStyle name="常规 4" xfId="71"/>
    <cellStyle name="常规 5" xfId="72"/>
    <cellStyle name="常规 7" xfId="73"/>
    <cellStyle name="常规 8" xfId="74"/>
    <cellStyle name="常规 9" xfId="75"/>
  </cellStyles>
  <tableStyles count="0" defaultTableStyle="TableStyleMedium2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U21"/>
  <sheetViews>
    <sheetView tabSelected="1" view="pageBreakPreview" zoomScaleNormal="115" workbookViewId="0">
      <selection activeCell="AM14" sqref="AM14"/>
    </sheetView>
  </sheetViews>
  <sheetFormatPr defaultColWidth="9" defaultRowHeight="14.25"/>
  <cols>
    <col min="1" max="1" width="3" style="8" customWidth="1"/>
    <col min="2" max="2" width="3.125" style="9" customWidth="1"/>
    <col min="3" max="3" width="5.65833333333333" style="8" customWidth="1"/>
    <col min="4" max="4" width="7.6" style="8" customWidth="1"/>
    <col min="5" max="5" width="4.66666666666667" style="8" customWidth="1"/>
    <col min="6" max="6" width="7.125" style="8" customWidth="1"/>
    <col min="7" max="7" width="3.625" style="8" customWidth="1"/>
    <col min="8" max="8" width="6.125" style="8" customWidth="1"/>
    <col min="9" max="9" width="5.65" style="8" customWidth="1"/>
    <col min="10" max="10" width="7.625" style="8" customWidth="1"/>
    <col min="11" max="11" width="3.625" style="8" customWidth="1"/>
    <col min="12" max="12" width="5.55" style="8" customWidth="1"/>
    <col min="13" max="13" width="3.625" style="8" customWidth="1"/>
    <col min="14" max="14" width="6.25" style="8" customWidth="1"/>
    <col min="15" max="15" width="3.625" style="8" customWidth="1"/>
    <col min="16" max="16" width="3.875" style="8" customWidth="1"/>
    <col min="17" max="17" width="3.625" style="8" customWidth="1"/>
    <col min="18" max="18" width="5.54166666666667" style="8" customWidth="1"/>
    <col min="19" max="19" width="3.625" style="8" customWidth="1"/>
    <col min="20" max="21" width="4.625" style="8" customWidth="1"/>
    <col min="22" max="22" width="3.625" style="8" customWidth="1"/>
    <col min="23" max="23" width="4" style="8" customWidth="1"/>
    <col min="24" max="24" width="5.43333333333333" style="8" customWidth="1"/>
    <col min="25" max="25" width="3.625" style="8" customWidth="1"/>
    <col min="26" max="26" width="5.5" style="8" customWidth="1"/>
    <col min="27" max="27" width="3.625" style="8" customWidth="1"/>
    <col min="28" max="28" width="5.54166666666667" style="8" customWidth="1"/>
    <col min="29" max="29" width="3.625" style="8" customWidth="1"/>
    <col min="30" max="30" width="5.25" style="8" customWidth="1"/>
    <col min="31" max="33" width="3.625" style="8" customWidth="1"/>
    <col min="34" max="34" width="5.54166666666667" style="8" customWidth="1"/>
    <col min="35" max="35" width="5.55" style="8" customWidth="1"/>
    <col min="36" max="36" width="8.75" style="8" customWidth="1"/>
    <col min="37" max="37" width="4.55833333333333" style="8" customWidth="1"/>
    <col min="38" max="38" width="6.875" style="8" customWidth="1"/>
    <col min="39" max="39" width="3.625" style="8" customWidth="1"/>
    <col min="40" max="41" width="5.875" style="8" customWidth="1"/>
    <col min="42" max="42" width="9.08333333333333" style="8" customWidth="1"/>
    <col min="43" max="43" width="11.0916666666667" style="8" customWidth="1"/>
    <col min="44" max="44" width="9.625" style="8"/>
    <col min="45" max="16384" width="9" style="8"/>
  </cols>
  <sheetData>
    <row r="1" spans="1:1">
      <c r="A1" s="8" t="s">
        <v>0</v>
      </c>
    </row>
    <row r="2" ht="31.5" customHeight="1" spans="1:4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</row>
    <row r="3" ht="22.5" customHeight="1" spans="1:42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33" t="s">
        <v>5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41"/>
      <c r="AI3" s="33" t="s">
        <v>6</v>
      </c>
      <c r="AJ3" s="34"/>
      <c r="AK3" s="34"/>
      <c r="AL3" s="34"/>
      <c r="AM3" s="34"/>
      <c r="AN3" s="34"/>
      <c r="AO3" s="34"/>
      <c r="AP3" s="41"/>
    </row>
    <row r="4" ht="22.5" customHeight="1" spans="1:42">
      <c r="A4" s="11"/>
      <c r="B4" s="12"/>
      <c r="C4" s="13" t="s">
        <v>7</v>
      </c>
      <c r="D4" s="13"/>
      <c r="E4" s="13"/>
      <c r="F4" s="13"/>
      <c r="G4" s="13"/>
      <c r="H4" s="13"/>
      <c r="I4" s="13"/>
      <c r="J4" s="13"/>
      <c r="K4" s="13" t="s">
        <v>8</v>
      </c>
      <c r="L4" s="13"/>
      <c r="M4" s="13"/>
      <c r="N4" s="13"/>
      <c r="O4" s="13"/>
      <c r="P4" s="13"/>
      <c r="Q4" s="13"/>
      <c r="R4" s="13"/>
      <c r="S4" s="13" t="s">
        <v>9</v>
      </c>
      <c r="T4" s="13"/>
      <c r="U4" s="13"/>
      <c r="V4" s="13"/>
      <c r="W4" s="13"/>
      <c r="X4" s="13"/>
      <c r="Y4" s="13"/>
      <c r="Z4" s="13"/>
      <c r="AA4" s="13" t="s">
        <v>10</v>
      </c>
      <c r="AB4" s="13"/>
      <c r="AC4" s="13"/>
      <c r="AD4" s="13"/>
      <c r="AE4" s="13"/>
      <c r="AF4" s="13"/>
      <c r="AG4" s="13"/>
      <c r="AH4" s="13"/>
      <c r="AI4" s="13" t="s">
        <v>7</v>
      </c>
      <c r="AJ4" s="13"/>
      <c r="AK4" s="13"/>
      <c r="AL4" s="13"/>
      <c r="AM4" s="13"/>
      <c r="AN4" s="13"/>
      <c r="AO4" s="13"/>
      <c r="AP4" s="13"/>
    </row>
    <row r="5" s="1" customFormat="1" ht="37.5" customHeight="1" spans="1:42">
      <c r="A5" s="11"/>
      <c r="B5" s="12"/>
      <c r="C5" s="14" t="s">
        <v>11</v>
      </c>
      <c r="D5" s="15"/>
      <c r="E5" s="14" t="s">
        <v>12</v>
      </c>
      <c r="F5" s="15"/>
      <c r="G5" s="14" t="s">
        <v>13</v>
      </c>
      <c r="H5" s="15"/>
      <c r="I5" s="35" t="s">
        <v>14</v>
      </c>
      <c r="J5" s="35" t="s">
        <v>15</v>
      </c>
      <c r="K5" s="14" t="s">
        <v>11</v>
      </c>
      <c r="L5" s="36"/>
      <c r="M5" s="14" t="s">
        <v>12</v>
      </c>
      <c r="N5" s="36"/>
      <c r="O5" s="14" t="s">
        <v>13</v>
      </c>
      <c r="P5" s="36"/>
      <c r="Q5" s="35" t="s">
        <v>14</v>
      </c>
      <c r="R5" s="35" t="s">
        <v>15</v>
      </c>
      <c r="S5" s="14" t="s">
        <v>16</v>
      </c>
      <c r="T5" s="36"/>
      <c r="U5" s="15"/>
      <c r="V5" s="14" t="s">
        <v>17</v>
      </c>
      <c r="W5" s="36"/>
      <c r="X5" s="15"/>
      <c r="Y5" s="35" t="s">
        <v>14</v>
      </c>
      <c r="Z5" s="35" t="s">
        <v>15</v>
      </c>
      <c r="AA5" s="14" t="s">
        <v>11</v>
      </c>
      <c r="AB5" s="15"/>
      <c r="AC5" s="14" t="s">
        <v>12</v>
      </c>
      <c r="AD5" s="15"/>
      <c r="AE5" s="14" t="s">
        <v>13</v>
      </c>
      <c r="AF5" s="15"/>
      <c r="AG5" s="35" t="s">
        <v>14</v>
      </c>
      <c r="AH5" s="35" t="s">
        <v>15</v>
      </c>
      <c r="AI5" s="14" t="s">
        <v>11</v>
      </c>
      <c r="AJ5" s="15"/>
      <c r="AK5" s="14" t="s">
        <v>12</v>
      </c>
      <c r="AL5" s="15"/>
      <c r="AM5" s="14" t="s">
        <v>13</v>
      </c>
      <c r="AN5" s="15"/>
      <c r="AO5" s="35" t="s">
        <v>14</v>
      </c>
      <c r="AP5" s="35" t="s">
        <v>15</v>
      </c>
    </row>
    <row r="6" s="2" customFormat="1" ht="51.95" customHeight="1" spans="1:42">
      <c r="A6" s="16"/>
      <c r="B6" s="17"/>
      <c r="C6" s="18" t="s">
        <v>18</v>
      </c>
      <c r="D6" s="13" t="s">
        <v>19</v>
      </c>
      <c r="E6" s="18" t="s">
        <v>18</v>
      </c>
      <c r="F6" s="13" t="s">
        <v>19</v>
      </c>
      <c r="G6" s="18" t="s">
        <v>18</v>
      </c>
      <c r="H6" s="13" t="s">
        <v>19</v>
      </c>
      <c r="I6" s="16"/>
      <c r="J6" s="16"/>
      <c r="K6" s="37" t="s">
        <v>18</v>
      </c>
      <c r="L6" s="37" t="s">
        <v>20</v>
      </c>
      <c r="M6" s="37" t="s">
        <v>18</v>
      </c>
      <c r="N6" s="37" t="s">
        <v>20</v>
      </c>
      <c r="O6" s="37" t="s">
        <v>18</v>
      </c>
      <c r="P6" s="37" t="s">
        <v>20</v>
      </c>
      <c r="Q6" s="16"/>
      <c r="R6" s="16"/>
      <c r="S6" s="18" t="s">
        <v>18</v>
      </c>
      <c r="T6" s="37" t="s">
        <v>21</v>
      </c>
      <c r="U6" s="37" t="s">
        <v>22</v>
      </c>
      <c r="V6" s="18" t="s">
        <v>18</v>
      </c>
      <c r="W6" s="37" t="s">
        <v>21</v>
      </c>
      <c r="X6" s="37" t="s">
        <v>22</v>
      </c>
      <c r="Y6" s="16"/>
      <c r="Z6" s="16"/>
      <c r="AA6" s="18" t="s">
        <v>18</v>
      </c>
      <c r="AB6" s="13" t="s">
        <v>19</v>
      </c>
      <c r="AC6" s="18" t="s">
        <v>18</v>
      </c>
      <c r="AD6" s="13" t="s">
        <v>19</v>
      </c>
      <c r="AE6" s="18" t="s">
        <v>18</v>
      </c>
      <c r="AF6" s="13" t="s">
        <v>19</v>
      </c>
      <c r="AG6" s="16"/>
      <c r="AH6" s="16"/>
      <c r="AI6" s="42" t="s">
        <v>18</v>
      </c>
      <c r="AJ6" s="42" t="s">
        <v>19</v>
      </c>
      <c r="AK6" s="42" t="s">
        <v>18</v>
      </c>
      <c r="AL6" s="42" t="s">
        <v>19</v>
      </c>
      <c r="AM6" s="42" t="s">
        <v>18</v>
      </c>
      <c r="AN6" s="42" t="s">
        <v>19</v>
      </c>
      <c r="AO6" s="16"/>
      <c r="AP6" s="16"/>
    </row>
    <row r="7" s="3" customFormat="1" ht="31.15" customHeight="1" spans="1:47">
      <c r="A7" s="19">
        <v>1</v>
      </c>
      <c r="B7" s="19" t="s">
        <v>23</v>
      </c>
      <c r="C7" s="20">
        <v>863</v>
      </c>
      <c r="D7" s="20">
        <f>C7*110</f>
        <v>94930</v>
      </c>
      <c r="E7" s="20">
        <v>92</v>
      </c>
      <c r="F7" s="20">
        <f>E7*200</f>
        <v>18400</v>
      </c>
      <c r="G7" s="20">
        <v>3</v>
      </c>
      <c r="H7" s="20">
        <f>G7*600</f>
        <v>1800</v>
      </c>
      <c r="I7" s="20">
        <f>C7+E7+G7</f>
        <v>958</v>
      </c>
      <c r="J7" s="20">
        <f>D7+F7+H7</f>
        <v>115130</v>
      </c>
      <c r="K7" s="20">
        <v>18</v>
      </c>
      <c r="L7" s="20">
        <f>K7*110</f>
        <v>1980</v>
      </c>
      <c r="M7" s="20">
        <v>0</v>
      </c>
      <c r="N7" s="20">
        <f>M7*200</f>
        <v>0</v>
      </c>
      <c r="O7" s="20">
        <v>0</v>
      </c>
      <c r="P7" s="20">
        <f>O7*600</f>
        <v>0</v>
      </c>
      <c r="Q7" s="20">
        <f>K7+M7+O7</f>
        <v>18</v>
      </c>
      <c r="R7" s="20">
        <f>L7+N7+P7</f>
        <v>1980</v>
      </c>
      <c r="S7" s="20">
        <v>7</v>
      </c>
      <c r="T7" s="20">
        <f>S7*110</f>
        <v>770</v>
      </c>
      <c r="U7" s="20">
        <f>S7*200</f>
        <v>1400</v>
      </c>
      <c r="V7" s="20">
        <v>0</v>
      </c>
      <c r="W7" s="20">
        <f>V7*200</f>
        <v>0</v>
      </c>
      <c r="X7" s="20">
        <f>V7*600</f>
        <v>0</v>
      </c>
      <c r="Y7" s="20">
        <f>S7+V7</f>
        <v>7</v>
      </c>
      <c r="Z7" s="20">
        <f>U7+X7</f>
        <v>1400</v>
      </c>
      <c r="AA7" s="20">
        <v>5</v>
      </c>
      <c r="AB7" s="20">
        <f>AA7*110</f>
        <v>550</v>
      </c>
      <c r="AC7" s="20">
        <v>0</v>
      </c>
      <c r="AD7" s="20">
        <f>AC7*200</f>
        <v>0</v>
      </c>
      <c r="AE7" s="20">
        <v>0</v>
      </c>
      <c r="AF7" s="20">
        <f>AE7*600</f>
        <v>0</v>
      </c>
      <c r="AG7" s="20">
        <f>AA7+AC7+AE7</f>
        <v>5</v>
      </c>
      <c r="AH7" s="20">
        <f>AB7+AD7+AF7</f>
        <v>550</v>
      </c>
      <c r="AI7" s="20">
        <f t="shared" ref="AI7:AI14" si="0">C7+K7-S7-AA7</f>
        <v>869</v>
      </c>
      <c r="AJ7" s="20">
        <f>AI7*110</f>
        <v>95590</v>
      </c>
      <c r="AK7" s="20">
        <f>E7+M7+S7-V7-AC7</f>
        <v>99</v>
      </c>
      <c r="AL7" s="20">
        <f>AK7*200</f>
        <v>19800</v>
      </c>
      <c r="AM7" s="20">
        <f>G7+O7+V7-AE7</f>
        <v>3</v>
      </c>
      <c r="AN7" s="20">
        <f>AM7*600</f>
        <v>1800</v>
      </c>
      <c r="AO7" s="20">
        <f>AI7+AK7+AM7</f>
        <v>971</v>
      </c>
      <c r="AP7" s="20">
        <f>AJ7+AL7+AN7</f>
        <v>117190</v>
      </c>
      <c r="AQ7" s="43"/>
      <c r="AR7" s="44"/>
      <c r="AS7" s="44"/>
      <c r="AT7" s="44"/>
      <c r="AU7" s="44"/>
    </row>
    <row r="8" s="4" customFormat="1" ht="31.15" customHeight="1" spans="1:43">
      <c r="A8" s="19">
        <v>2</v>
      </c>
      <c r="B8" s="19" t="s">
        <v>24</v>
      </c>
      <c r="C8" s="20">
        <v>2234</v>
      </c>
      <c r="D8" s="21">
        <f t="shared" ref="D8:D14" si="1">C8*110</f>
        <v>245740</v>
      </c>
      <c r="E8" s="20">
        <v>215</v>
      </c>
      <c r="F8" s="21">
        <f t="shared" ref="F8:F14" si="2">E8*200</f>
        <v>43000</v>
      </c>
      <c r="G8" s="21">
        <v>1</v>
      </c>
      <c r="H8" s="21">
        <f t="shared" ref="H8:H14" si="3">G8*600</f>
        <v>600</v>
      </c>
      <c r="I8" s="21">
        <f t="shared" ref="I8:I14" si="4">C8+E8+G8</f>
        <v>2450</v>
      </c>
      <c r="J8" s="21">
        <f t="shared" ref="J8:J14" si="5">D8+F8+H8</f>
        <v>289340</v>
      </c>
      <c r="K8" s="38">
        <v>35</v>
      </c>
      <c r="L8" s="38">
        <f t="shared" ref="L8:L14" si="6">K8*110</f>
        <v>3850</v>
      </c>
      <c r="M8" s="38">
        <v>6</v>
      </c>
      <c r="N8" s="38">
        <f t="shared" ref="N8:N14" si="7">M8*200</f>
        <v>1200</v>
      </c>
      <c r="O8" s="38">
        <v>0</v>
      </c>
      <c r="P8" s="38">
        <f t="shared" ref="P8:P14" si="8">O8*600</f>
        <v>0</v>
      </c>
      <c r="Q8" s="38">
        <f t="shared" ref="Q8:Q14" si="9">K8+M8+O8</f>
        <v>41</v>
      </c>
      <c r="R8" s="38">
        <f t="shared" ref="R8:R14" si="10">L8+N8+P8</f>
        <v>5050</v>
      </c>
      <c r="S8" s="20">
        <v>5</v>
      </c>
      <c r="T8" s="20">
        <f t="shared" ref="T8:T14" si="11">S8*110</f>
        <v>550</v>
      </c>
      <c r="U8" s="20">
        <f t="shared" ref="U8:U14" si="12">S8*200</f>
        <v>1000</v>
      </c>
      <c r="V8" s="20">
        <v>3</v>
      </c>
      <c r="W8" s="20">
        <f t="shared" ref="W8:W14" si="13">V8*200</f>
        <v>600</v>
      </c>
      <c r="X8" s="20">
        <f t="shared" ref="X8:X14" si="14">V8*600</f>
        <v>1800</v>
      </c>
      <c r="Y8" s="20">
        <f t="shared" ref="Y8:Y14" si="15">S8+V8</f>
        <v>8</v>
      </c>
      <c r="Z8" s="20">
        <f t="shared" ref="Z8:Z14" si="16">U8+X8</f>
        <v>2800</v>
      </c>
      <c r="AA8" s="20">
        <v>14</v>
      </c>
      <c r="AB8" s="20">
        <f t="shared" ref="AB8:AB14" si="17">AA8*110</f>
        <v>1540</v>
      </c>
      <c r="AC8" s="20">
        <v>1</v>
      </c>
      <c r="AD8" s="20">
        <f t="shared" ref="AD8:AD14" si="18">AC8*200</f>
        <v>200</v>
      </c>
      <c r="AE8" s="20">
        <v>0</v>
      </c>
      <c r="AF8" s="20">
        <f t="shared" ref="AF8:AF14" si="19">AE8*600</f>
        <v>0</v>
      </c>
      <c r="AG8" s="20">
        <f t="shared" ref="AG8:AG14" si="20">AA8+AC8+AE8</f>
        <v>15</v>
      </c>
      <c r="AH8" s="20">
        <f t="shared" ref="AH8:AH14" si="21">AB8+AD8+AF8</f>
        <v>1740</v>
      </c>
      <c r="AI8" s="20">
        <f t="shared" si="0"/>
        <v>2250</v>
      </c>
      <c r="AJ8" s="20">
        <f t="shared" ref="AJ8:AJ14" si="22">AI8*110</f>
        <v>247500</v>
      </c>
      <c r="AK8" s="20">
        <f t="shared" ref="AK8:AK14" si="23">E8+M8+S8-V8-AC8</f>
        <v>222</v>
      </c>
      <c r="AL8" s="20">
        <f t="shared" ref="AL8:AL14" si="24">AK8*200</f>
        <v>44400</v>
      </c>
      <c r="AM8" s="20">
        <f>G8+O8+V8-AE8</f>
        <v>4</v>
      </c>
      <c r="AN8" s="20">
        <f t="shared" ref="AN8:AN14" si="25">AM8*600</f>
        <v>2400</v>
      </c>
      <c r="AO8" s="20">
        <f t="shared" ref="AO8:AO14" si="26">AI8+AK8+AM8</f>
        <v>2476</v>
      </c>
      <c r="AP8" s="20">
        <f t="shared" ref="AP8:AP14" si="27">AJ8+AL8+AN8</f>
        <v>294300</v>
      </c>
      <c r="AQ8" s="43"/>
    </row>
    <row r="9" s="4" customFormat="1" ht="31.15" customHeight="1" spans="1:43">
      <c r="A9" s="22">
        <v>3</v>
      </c>
      <c r="B9" s="22" t="s">
        <v>25</v>
      </c>
      <c r="C9" s="20">
        <v>1103</v>
      </c>
      <c r="D9" s="20">
        <f t="shared" si="1"/>
        <v>121330</v>
      </c>
      <c r="E9" s="20">
        <v>115</v>
      </c>
      <c r="F9" s="20">
        <f t="shared" si="2"/>
        <v>23000</v>
      </c>
      <c r="G9" s="21">
        <v>2</v>
      </c>
      <c r="H9" s="20">
        <f t="shared" si="3"/>
        <v>1200</v>
      </c>
      <c r="I9" s="20">
        <f t="shared" si="4"/>
        <v>1220</v>
      </c>
      <c r="J9" s="20">
        <f t="shared" si="5"/>
        <v>145530</v>
      </c>
      <c r="K9" s="20">
        <v>17</v>
      </c>
      <c r="L9" s="20">
        <f t="shared" si="6"/>
        <v>1870</v>
      </c>
      <c r="M9" s="20">
        <v>1</v>
      </c>
      <c r="N9" s="20">
        <f t="shared" si="7"/>
        <v>200</v>
      </c>
      <c r="O9" s="20">
        <v>0</v>
      </c>
      <c r="P9" s="20">
        <f t="shared" si="8"/>
        <v>0</v>
      </c>
      <c r="Q9" s="20">
        <f t="shared" si="9"/>
        <v>18</v>
      </c>
      <c r="R9" s="20">
        <f t="shared" si="10"/>
        <v>2070</v>
      </c>
      <c r="S9" s="20">
        <v>1</v>
      </c>
      <c r="T9" s="20">
        <f t="shared" si="11"/>
        <v>110</v>
      </c>
      <c r="U9" s="20">
        <f t="shared" si="12"/>
        <v>200</v>
      </c>
      <c r="V9" s="20">
        <v>0</v>
      </c>
      <c r="W9" s="20">
        <f t="shared" si="13"/>
        <v>0</v>
      </c>
      <c r="X9" s="20">
        <f t="shared" si="14"/>
        <v>0</v>
      </c>
      <c r="Y9" s="20">
        <f t="shared" si="15"/>
        <v>1</v>
      </c>
      <c r="Z9" s="20">
        <f t="shared" si="16"/>
        <v>200</v>
      </c>
      <c r="AA9" s="20">
        <v>6</v>
      </c>
      <c r="AB9" s="20">
        <f t="shared" si="17"/>
        <v>660</v>
      </c>
      <c r="AC9" s="20">
        <v>1</v>
      </c>
      <c r="AD9" s="20">
        <f t="shared" si="18"/>
        <v>200</v>
      </c>
      <c r="AE9" s="20">
        <v>0</v>
      </c>
      <c r="AF9" s="20">
        <f t="shared" si="19"/>
        <v>0</v>
      </c>
      <c r="AG9" s="20">
        <f t="shared" si="20"/>
        <v>7</v>
      </c>
      <c r="AH9" s="20">
        <f t="shared" si="21"/>
        <v>860</v>
      </c>
      <c r="AI9" s="20">
        <f t="shared" si="0"/>
        <v>1113</v>
      </c>
      <c r="AJ9" s="20">
        <f t="shared" si="22"/>
        <v>122430</v>
      </c>
      <c r="AK9" s="20">
        <f t="shared" si="23"/>
        <v>116</v>
      </c>
      <c r="AL9" s="20">
        <f t="shared" si="24"/>
        <v>23200</v>
      </c>
      <c r="AM9" s="20">
        <f>G9+O9+V9-AE9</f>
        <v>2</v>
      </c>
      <c r="AN9" s="20">
        <f t="shared" si="25"/>
        <v>1200</v>
      </c>
      <c r="AO9" s="20">
        <f t="shared" si="26"/>
        <v>1231</v>
      </c>
      <c r="AP9" s="20">
        <f t="shared" si="27"/>
        <v>146830</v>
      </c>
      <c r="AQ9" s="43"/>
    </row>
    <row r="10" s="3" customFormat="1" ht="31.15" customHeight="1" spans="1:47">
      <c r="A10" s="22">
        <v>4</v>
      </c>
      <c r="B10" s="22" t="s">
        <v>26</v>
      </c>
      <c r="C10" s="21">
        <v>3155</v>
      </c>
      <c r="D10" s="21">
        <f t="shared" si="1"/>
        <v>347050</v>
      </c>
      <c r="E10" s="21">
        <v>418</v>
      </c>
      <c r="F10" s="21">
        <f t="shared" si="2"/>
        <v>83600</v>
      </c>
      <c r="G10" s="21">
        <v>7</v>
      </c>
      <c r="H10" s="21">
        <f t="shared" si="3"/>
        <v>4200</v>
      </c>
      <c r="I10" s="21">
        <f t="shared" si="4"/>
        <v>3580</v>
      </c>
      <c r="J10" s="21">
        <f t="shared" si="5"/>
        <v>434850</v>
      </c>
      <c r="K10" s="21">
        <v>56</v>
      </c>
      <c r="L10" s="21">
        <f t="shared" si="6"/>
        <v>6160</v>
      </c>
      <c r="M10" s="21">
        <v>34</v>
      </c>
      <c r="N10" s="21">
        <f t="shared" si="7"/>
        <v>6800</v>
      </c>
      <c r="O10" s="21">
        <v>0</v>
      </c>
      <c r="P10" s="21">
        <f t="shared" si="8"/>
        <v>0</v>
      </c>
      <c r="Q10" s="21">
        <f t="shared" si="9"/>
        <v>90</v>
      </c>
      <c r="R10" s="21">
        <f t="shared" si="10"/>
        <v>12960</v>
      </c>
      <c r="S10" s="21">
        <v>9</v>
      </c>
      <c r="T10" s="21">
        <f t="shared" si="11"/>
        <v>990</v>
      </c>
      <c r="U10" s="21">
        <f t="shared" si="12"/>
        <v>1800</v>
      </c>
      <c r="V10" s="21">
        <v>0</v>
      </c>
      <c r="W10" s="21">
        <f t="shared" si="13"/>
        <v>0</v>
      </c>
      <c r="X10" s="21">
        <f t="shared" si="14"/>
        <v>0</v>
      </c>
      <c r="Y10" s="21">
        <f t="shared" si="15"/>
        <v>9</v>
      </c>
      <c r="Z10" s="21">
        <f t="shared" si="16"/>
        <v>1800</v>
      </c>
      <c r="AA10" s="21">
        <v>40</v>
      </c>
      <c r="AB10" s="21">
        <f t="shared" si="17"/>
        <v>4400</v>
      </c>
      <c r="AC10" s="21">
        <v>13</v>
      </c>
      <c r="AD10" s="21">
        <f t="shared" si="18"/>
        <v>2600</v>
      </c>
      <c r="AE10" s="21">
        <v>0</v>
      </c>
      <c r="AF10" s="21">
        <f t="shared" si="19"/>
        <v>0</v>
      </c>
      <c r="AG10" s="21">
        <f t="shared" si="20"/>
        <v>53</v>
      </c>
      <c r="AH10" s="21">
        <f t="shared" si="21"/>
        <v>7000</v>
      </c>
      <c r="AI10" s="20">
        <f t="shared" si="0"/>
        <v>3162</v>
      </c>
      <c r="AJ10" s="21">
        <f t="shared" si="22"/>
        <v>347820</v>
      </c>
      <c r="AK10" s="20">
        <f t="shared" si="23"/>
        <v>448</v>
      </c>
      <c r="AL10" s="21">
        <f t="shared" si="24"/>
        <v>89600</v>
      </c>
      <c r="AM10" s="20">
        <f>G10+O10+V10-AE10</f>
        <v>7</v>
      </c>
      <c r="AN10" s="21">
        <f t="shared" si="25"/>
        <v>4200</v>
      </c>
      <c r="AO10" s="21">
        <f t="shared" si="26"/>
        <v>3617</v>
      </c>
      <c r="AP10" s="21">
        <f t="shared" si="27"/>
        <v>441620</v>
      </c>
      <c r="AQ10" s="43"/>
      <c r="AR10" s="45"/>
      <c r="AS10" s="45"/>
      <c r="AT10" s="45"/>
      <c r="AU10" s="45"/>
    </row>
    <row r="11" s="4" customFormat="1" ht="36.75" customHeight="1" spans="1:45">
      <c r="A11" s="22">
        <v>5</v>
      </c>
      <c r="B11" s="22" t="s">
        <v>27</v>
      </c>
      <c r="C11" s="23">
        <v>988</v>
      </c>
      <c r="D11" s="21">
        <f>C11*110</f>
        <v>108680</v>
      </c>
      <c r="E11" s="23">
        <v>121</v>
      </c>
      <c r="F11" s="21">
        <f t="shared" si="2"/>
        <v>24200</v>
      </c>
      <c r="G11" s="21">
        <v>1</v>
      </c>
      <c r="H11" s="21">
        <f>G11*600</f>
        <v>600</v>
      </c>
      <c r="I11" s="21">
        <f t="shared" si="4"/>
        <v>1110</v>
      </c>
      <c r="J11" s="21">
        <f>D11+F11+H11</f>
        <v>133480</v>
      </c>
      <c r="K11" s="23">
        <v>11</v>
      </c>
      <c r="L11" s="23">
        <f t="shared" si="6"/>
        <v>1210</v>
      </c>
      <c r="M11" s="21">
        <v>2</v>
      </c>
      <c r="N11" s="21">
        <f t="shared" si="7"/>
        <v>400</v>
      </c>
      <c r="O11" s="21">
        <v>0</v>
      </c>
      <c r="P11" s="21">
        <f t="shared" si="8"/>
        <v>0</v>
      </c>
      <c r="Q11" s="21">
        <f t="shared" si="9"/>
        <v>13</v>
      </c>
      <c r="R11" s="21">
        <f t="shared" si="10"/>
        <v>1610</v>
      </c>
      <c r="S11" s="23">
        <v>1</v>
      </c>
      <c r="T11" s="21">
        <f t="shared" si="11"/>
        <v>110</v>
      </c>
      <c r="U11" s="21">
        <f t="shared" si="12"/>
        <v>200</v>
      </c>
      <c r="V11" s="23">
        <v>0</v>
      </c>
      <c r="W11" s="21">
        <f t="shared" si="13"/>
        <v>0</v>
      </c>
      <c r="X11" s="21">
        <f t="shared" si="14"/>
        <v>0</v>
      </c>
      <c r="Y11" s="21">
        <f t="shared" si="15"/>
        <v>1</v>
      </c>
      <c r="Z11" s="21">
        <f t="shared" si="16"/>
        <v>200</v>
      </c>
      <c r="AA11" s="23">
        <v>5</v>
      </c>
      <c r="AB11" s="23">
        <f t="shared" si="17"/>
        <v>550</v>
      </c>
      <c r="AC11" s="23">
        <v>2</v>
      </c>
      <c r="AD11" s="21">
        <f t="shared" si="18"/>
        <v>400</v>
      </c>
      <c r="AE11" s="21">
        <v>0</v>
      </c>
      <c r="AF11" s="21">
        <f t="shared" si="19"/>
        <v>0</v>
      </c>
      <c r="AG11" s="21">
        <f t="shared" si="20"/>
        <v>7</v>
      </c>
      <c r="AH11" s="21">
        <f t="shared" si="21"/>
        <v>950</v>
      </c>
      <c r="AI11" s="20">
        <f t="shared" si="0"/>
        <v>993</v>
      </c>
      <c r="AJ11" s="21">
        <f t="shared" si="22"/>
        <v>109230</v>
      </c>
      <c r="AK11" s="20">
        <f t="shared" si="23"/>
        <v>122</v>
      </c>
      <c r="AL11" s="21">
        <f t="shared" si="24"/>
        <v>24400</v>
      </c>
      <c r="AM11" s="20">
        <f>G11+O11+V11-AE11</f>
        <v>1</v>
      </c>
      <c r="AN11" s="21">
        <f t="shared" si="25"/>
        <v>600</v>
      </c>
      <c r="AO11" s="21">
        <f t="shared" si="26"/>
        <v>1116</v>
      </c>
      <c r="AP11" s="21">
        <f t="shared" si="27"/>
        <v>134230</v>
      </c>
      <c r="AQ11" s="43"/>
      <c r="AR11" s="46"/>
      <c r="AS11" s="46"/>
    </row>
    <row r="12" s="4" customFormat="1" ht="24.95" customHeight="1" spans="1:43">
      <c r="A12" s="22">
        <v>6</v>
      </c>
      <c r="B12" s="22" t="s">
        <v>28</v>
      </c>
      <c r="C12" s="21">
        <v>628</v>
      </c>
      <c r="D12" s="21">
        <f t="shared" si="1"/>
        <v>69080</v>
      </c>
      <c r="E12" s="21">
        <v>80</v>
      </c>
      <c r="F12" s="21">
        <f t="shared" si="2"/>
        <v>16000</v>
      </c>
      <c r="G12" s="21">
        <v>0</v>
      </c>
      <c r="H12" s="21">
        <f t="shared" si="3"/>
        <v>0</v>
      </c>
      <c r="I12" s="21">
        <f t="shared" si="4"/>
        <v>708</v>
      </c>
      <c r="J12" s="21">
        <f t="shared" si="5"/>
        <v>85080</v>
      </c>
      <c r="K12" s="21">
        <v>7</v>
      </c>
      <c r="L12" s="21">
        <f t="shared" si="6"/>
        <v>770</v>
      </c>
      <c r="M12" s="21">
        <v>1</v>
      </c>
      <c r="N12" s="21">
        <f t="shared" si="7"/>
        <v>200</v>
      </c>
      <c r="O12" s="21">
        <v>0</v>
      </c>
      <c r="P12" s="21">
        <f t="shared" si="8"/>
        <v>0</v>
      </c>
      <c r="Q12" s="21">
        <f t="shared" si="9"/>
        <v>8</v>
      </c>
      <c r="R12" s="21">
        <f t="shared" si="10"/>
        <v>970</v>
      </c>
      <c r="S12" s="21">
        <v>2</v>
      </c>
      <c r="T12" s="21">
        <f t="shared" si="11"/>
        <v>220</v>
      </c>
      <c r="U12" s="21">
        <f t="shared" si="12"/>
        <v>400</v>
      </c>
      <c r="V12" s="21">
        <v>0</v>
      </c>
      <c r="W12" s="21">
        <f t="shared" si="13"/>
        <v>0</v>
      </c>
      <c r="X12" s="21">
        <f t="shared" si="14"/>
        <v>0</v>
      </c>
      <c r="Y12" s="21">
        <f t="shared" si="15"/>
        <v>2</v>
      </c>
      <c r="Z12" s="21">
        <f t="shared" si="16"/>
        <v>400</v>
      </c>
      <c r="AA12" s="21">
        <v>1</v>
      </c>
      <c r="AB12" s="21">
        <f t="shared" si="17"/>
        <v>110</v>
      </c>
      <c r="AC12" s="21">
        <v>1</v>
      </c>
      <c r="AD12" s="21">
        <f t="shared" si="18"/>
        <v>200</v>
      </c>
      <c r="AE12" s="21">
        <v>0</v>
      </c>
      <c r="AF12" s="21">
        <f t="shared" si="19"/>
        <v>0</v>
      </c>
      <c r="AG12" s="21">
        <f t="shared" si="20"/>
        <v>2</v>
      </c>
      <c r="AH12" s="21">
        <f t="shared" si="21"/>
        <v>310</v>
      </c>
      <c r="AI12" s="20">
        <f t="shared" si="0"/>
        <v>632</v>
      </c>
      <c r="AJ12" s="21">
        <f t="shared" si="22"/>
        <v>69520</v>
      </c>
      <c r="AK12" s="20">
        <f t="shared" si="23"/>
        <v>82</v>
      </c>
      <c r="AL12" s="21">
        <f t="shared" si="24"/>
        <v>16400</v>
      </c>
      <c r="AM12" s="20">
        <f>G12+O12+V12-AE12</f>
        <v>0</v>
      </c>
      <c r="AN12" s="21">
        <f t="shared" si="25"/>
        <v>0</v>
      </c>
      <c r="AO12" s="21">
        <f t="shared" si="26"/>
        <v>714</v>
      </c>
      <c r="AP12" s="21">
        <f t="shared" si="27"/>
        <v>85920</v>
      </c>
      <c r="AQ12" s="43"/>
    </row>
    <row r="13" s="4" customFormat="1" ht="27" customHeight="1" spans="1:43">
      <c r="A13" s="22">
        <v>7</v>
      </c>
      <c r="B13" s="22" t="s">
        <v>29</v>
      </c>
      <c r="C13" s="21">
        <v>2643</v>
      </c>
      <c r="D13" s="21">
        <f t="shared" si="1"/>
        <v>290730</v>
      </c>
      <c r="E13" s="21">
        <v>319</v>
      </c>
      <c r="F13" s="21">
        <f t="shared" si="2"/>
        <v>63800</v>
      </c>
      <c r="G13" s="21">
        <v>8</v>
      </c>
      <c r="H13" s="21">
        <f t="shared" si="3"/>
        <v>4800</v>
      </c>
      <c r="I13" s="21">
        <f t="shared" si="4"/>
        <v>2970</v>
      </c>
      <c r="J13" s="21">
        <f t="shared" si="5"/>
        <v>359330</v>
      </c>
      <c r="K13" s="21">
        <v>52</v>
      </c>
      <c r="L13" s="21">
        <f t="shared" si="6"/>
        <v>5720</v>
      </c>
      <c r="M13" s="21">
        <v>32</v>
      </c>
      <c r="N13" s="21">
        <f t="shared" si="7"/>
        <v>6400</v>
      </c>
      <c r="O13" s="21">
        <v>1</v>
      </c>
      <c r="P13" s="21">
        <f t="shared" si="8"/>
        <v>600</v>
      </c>
      <c r="Q13" s="21">
        <f t="shared" si="9"/>
        <v>85</v>
      </c>
      <c r="R13" s="21">
        <f t="shared" si="10"/>
        <v>12720</v>
      </c>
      <c r="S13" s="21">
        <v>6</v>
      </c>
      <c r="T13" s="21">
        <f t="shared" si="11"/>
        <v>660</v>
      </c>
      <c r="U13" s="21">
        <f t="shared" si="12"/>
        <v>1200</v>
      </c>
      <c r="V13" s="21">
        <v>1</v>
      </c>
      <c r="W13" s="21">
        <f t="shared" si="13"/>
        <v>200</v>
      </c>
      <c r="X13" s="21">
        <f t="shared" si="14"/>
        <v>600</v>
      </c>
      <c r="Y13" s="21">
        <f t="shared" si="15"/>
        <v>7</v>
      </c>
      <c r="Z13" s="21">
        <f t="shared" si="16"/>
        <v>1800</v>
      </c>
      <c r="AA13" s="21">
        <v>18</v>
      </c>
      <c r="AB13" s="21">
        <f t="shared" si="17"/>
        <v>1980</v>
      </c>
      <c r="AC13" s="21">
        <v>1</v>
      </c>
      <c r="AD13" s="21">
        <f t="shared" si="18"/>
        <v>200</v>
      </c>
      <c r="AE13" s="21">
        <v>0</v>
      </c>
      <c r="AF13" s="21">
        <f t="shared" si="19"/>
        <v>0</v>
      </c>
      <c r="AG13" s="21">
        <f t="shared" si="20"/>
        <v>19</v>
      </c>
      <c r="AH13" s="21">
        <f t="shared" si="21"/>
        <v>2180</v>
      </c>
      <c r="AI13" s="21">
        <f t="shared" si="0"/>
        <v>2671</v>
      </c>
      <c r="AJ13" s="21">
        <f t="shared" si="22"/>
        <v>293810</v>
      </c>
      <c r="AK13" s="20">
        <f t="shared" si="23"/>
        <v>355</v>
      </c>
      <c r="AL13" s="21">
        <f t="shared" si="24"/>
        <v>71000</v>
      </c>
      <c r="AM13" s="21">
        <f>G13+O13+V13-AE13</f>
        <v>10</v>
      </c>
      <c r="AN13" s="21">
        <f t="shared" si="25"/>
        <v>6000</v>
      </c>
      <c r="AO13" s="21">
        <f t="shared" si="26"/>
        <v>3036</v>
      </c>
      <c r="AP13" s="21">
        <f t="shared" si="27"/>
        <v>370810</v>
      </c>
      <c r="AQ13" s="43"/>
    </row>
    <row r="14" s="5" customFormat="1" ht="31.15" customHeight="1" spans="1:43">
      <c r="A14" s="24">
        <v>8</v>
      </c>
      <c r="B14" s="24" t="s">
        <v>30</v>
      </c>
      <c r="C14" s="21">
        <v>2854</v>
      </c>
      <c r="D14" s="21">
        <f t="shared" si="1"/>
        <v>313940</v>
      </c>
      <c r="E14" s="21">
        <v>294</v>
      </c>
      <c r="F14" s="20">
        <f t="shared" si="2"/>
        <v>58800</v>
      </c>
      <c r="G14" s="21">
        <v>4</v>
      </c>
      <c r="H14" s="20">
        <f t="shared" si="3"/>
        <v>2400</v>
      </c>
      <c r="I14" s="20">
        <f t="shared" si="4"/>
        <v>3152</v>
      </c>
      <c r="J14" s="20">
        <f t="shared" si="5"/>
        <v>375140</v>
      </c>
      <c r="K14" s="21">
        <v>52</v>
      </c>
      <c r="L14" s="21">
        <f t="shared" si="6"/>
        <v>5720</v>
      </c>
      <c r="M14" s="20">
        <v>35</v>
      </c>
      <c r="N14" s="20">
        <f t="shared" si="7"/>
        <v>7000</v>
      </c>
      <c r="O14" s="20">
        <v>0</v>
      </c>
      <c r="P14" s="20">
        <f t="shared" si="8"/>
        <v>0</v>
      </c>
      <c r="Q14" s="20">
        <f t="shared" si="9"/>
        <v>87</v>
      </c>
      <c r="R14" s="20">
        <f t="shared" si="10"/>
        <v>12720</v>
      </c>
      <c r="S14" s="21">
        <v>5</v>
      </c>
      <c r="T14" s="20">
        <f t="shared" si="11"/>
        <v>550</v>
      </c>
      <c r="U14" s="20">
        <f t="shared" si="12"/>
        <v>1000</v>
      </c>
      <c r="V14" s="21">
        <v>0</v>
      </c>
      <c r="W14" s="20">
        <f t="shared" si="13"/>
        <v>0</v>
      </c>
      <c r="X14" s="20">
        <f t="shared" si="14"/>
        <v>0</v>
      </c>
      <c r="Y14" s="20">
        <f t="shared" si="15"/>
        <v>5</v>
      </c>
      <c r="Z14" s="20">
        <f t="shared" si="16"/>
        <v>1000</v>
      </c>
      <c r="AA14" s="39">
        <v>27</v>
      </c>
      <c r="AB14" s="20">
        <f t="shared" si="17"/>
        <v>2970</v>
      </c>
      <c r="AC14" s="21">
        <v>7</v>
      </c>
      <c r="AD14" s="20">
        <f t="shared" si="18"/>
        <v>1400</v>
      </c>
      <c r="AE14" s="40">
        <v>0</v>
      </c>
      <c r="AF14" s="20">
        <f t="shared" si="19"/>
        <v>0</v>
      </c>
      <c r="AG14" s="20">
        <f t="shared" si="20"/>
        <v>34</v>
      </c>
      <c r="AH14" s="20">
        <f t="shared" si="21"/>
        <v>4370</v>
      </c>
      <c r="AI14" s="21">
        <f t="shared" si="0"/>
        <v>2874</v>
      </c>
      <c r="AJ14" s="21">
        <f t="shared" si="22"/>
        <v>316140</v>
      </c>
      <c r="AK14" s="20">
        <f t="shared" si="23"/>
        <v>327</v>
      </c>
      <c r="AL14" s="20">
        <f t="shared" si="24"/>
        <v>65400</v>
      </c>
      <c r="AM14" s="21">
        <f>G14+O14+V14-AE14</f>
        <v>4</v>
      </c>
      <c r="AN14" s="20">
        <f t="shared" si="25"/>
        <v>2400</v>
      </c>
      <c r="AO14" s="20">
        <f t="shared" si="26"/>
        <v>3205</v>
      </c>
      <c r="AP14" s="20">
        <f t="shared" si="27"/>
        <v>383940</v>
      </c>
      <c r="AQ14" s="43"/>
    </row>
    <row r="15" s="6" customFormat="1" ht="41" customHeight="1" spans="1:42">
      <c r="A15" s="25" t="s">
        <v>31</v>
      </c>
      <c r="B15" s="26"/>
      <c r="C15" s="27">
        <f t="shared" ref="C15:AP15" si="28">SUM(C7:C14)</f>
        <v>14468</v>
      </c>
      <c r="D15" s="27">
        <f t="shared" si="28"/>
        <v>1591480</v>
      </c>
      <c r="E15" s="27">
        <f t="shared" si="28"/>
        <v>1654</v>
      </c>
      <c r="F15" s="27">
        <f t="shared" si="28"/>
        <v>330800</v>
      </c>
      <c r="G15" s="27">
        <f t="shared" si="28"/>
        <v>26</v>
      </c>
      <c r="H15" s="27">
        <f t="shared" si="28"/>
        <v>15600</v>
      </c>
      <c r="I15" s="27">
        <f t="shared" si="28"/>
        <v>16148</v>
      </c>
      <c r="J15" s="27">
        <f t="shared" si="28"/>
        <v>1937880</v>
      </c>
      <c r="K15" s="27">
        <f t="shared" si="28"/>
        <v>248</v>
      </c>
      <c r="L15" s="27">
        <f t="shared" si="28"/>
        <v>27280</v>
      </c>
      <c r="M15" s="27">
        <f t="shared" si="28"/>
        <v>111</v>
      </c>
      <c r="N15" s="27">
        <f t="shared" si="28"/>
        <v>22200</v>
      </c>
      <c r="O15" s="27">
        <f t="shared" si="28"/>
        <v>1</v>
      </c>
      <c r="P15" s="27">
        <f t="shared" si="28"/>
        <v>600</v>
      </c>
      <c r="Q15" s="27">
        <f t="shared" si="28"/>
        <v>360</v>
      </c>
      <c r="R15" s="27">
        <f t="shared" si="28"/>
        <v>50080</v>
      </c>
      <c r="S15" s="27">
        <f t="shared" si="28"/>
        <v>36</v>
      </c>
      <c r="T15" s="27">
        <f t="shared" si="28"/>
        <v>3960</v>
      </c>
      <c r="U15" s="27">
        <f t="shared" si="28"/>
        <v>7200</v>
      </c>
      <c r="V15" s="27">
        <f t="shared" si="28"/>
        <v>4</v>
      </c>
      <c r="W15" s="27">
        <f t="shared" si="28"/>
        <v>800</v>
      </c>
      <c r="X15" s="27">
        <f t="shared" si="28"/>
        <v>2400</v>
      </c>
      <c r="Y15" s="27">
        <f t="shared" si="28"/>
        <v>40</v>
      </c>
      <c r="Z15" s="27">
        <f t="shared" si="28"/>
        <v>9600</v>
      </c>
      <c r="AA15" s="27">
        <f t="shared" si="28"/>
        <v>116</v>
      </c>
      <c r="AB15" s="27">
        <f t="shared" si="28"/>
        <v>12760</v>
      </c>
      <c r="AC15" s="27">
        <f t="shared" si="28"/>
        <v>26</v>
      </c>
      <c r="AD15" s="27">
        <f t="shared" si="28"/>
        <v>5200</v>
      </c>
      <c r="AE15" s="27">
        <f t="shared" si="28"/>
        <v>0</v>
      </c>
      <c r="AF15" s="27">
        <f t="shared" si="28"/>
        <v>0</v>
      </c>
      <c r="AG15" s="27">
        <f t="shared" si="28"/>
        <v>142</v>
      </c>
      <c r="AH15" s="27">
        <f t="shared" si="28"/>
        <v>17960</v>
      </c>
      <c r="AI15" s="27">
        <f t="shared" si="28"/>
        <v>14564</v>
      </c>
      <c r="AJ15" s="27">
        <f t="shared" si="28"/>
        <v>1602040</v>
      </c>
      <c r="AK15" s="27">
        <f t="shared" si="28"/>
        <v>1771</v>
      </c>
      <c r="AL15" s="27">
        <f t="shared" si="28"/>
        <v>354200</v>
      </c>
      <c r="AM15" s="27">
        <f t="shared" si="28"/>
        <v>31</v>
      </c>
      <c r="AN15" s="27">
        <f t="shared" si="28"/>
        <v>18600</v>
      </c>
      <c r="AO15" s="27">
        <f t="shared" si="28"/>
        <v>16366</v>
      </c>
      <c r="AP15" s="27">
        <f t="shared" si="28"/>
        <v>1974840</v>
      </c>
    </row>
    <row r="16" s="7" customFormat="1" ht="15" customHeight="1" spans="1:4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</row>
    <row r="17" s="7" customFormat="1" ht="15" customHeight="1" spans="1:42">
      <c r="A17" s="29">
        <v>44733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</row>
    <row r="18" spans="2:2">
      <c r="B18" s="31"/>
    </row>
    <row r="19" spans="2:2">
      <c r="B19" s="31"/>
    </row>
    <row r="20" spans="2:2">
      <c r="B20" s="31"/>
    </row>
    <row r="21" spans="2:2">
      <c r="B21" s="32"/>
    </row>
  </sheetData>
  <mergeCells count="38">
    <mergeCell ref="A2:AP2"/>
    <mergeCell ref="C3:J3"/>
    <mergeCell ref="K3:AH3"/>
    <mergeCell ref="AI3:AP3"/>
    <mergeCell ref="C4:J4"/>
    <mergeCell ref="K4:R4"/>
    <mergeCell ref="S4:Z4"/>
    <mergeCell ref="AA4:AH4"/>
    <mergeCell ref="AI4:AP4"/>
    <mergeCell ref="C5:D5"/>
    <mergeCell ref="E5:F5"/>
    <mergeCell ref="G5:H5"/>
    <mergeCell ref="K5:L5"/>
    <mergeCell ref="M5:N5"/>
    <mergeCell ref="O5:P5"/>
    <mergeCell ref="S5:U5"/>
    <mergeCell ref="V5:X5"/>
    <mergeCell ref="AA5:AB5"/>
    <mergeCell ref="AC5:AD5"/>
    <mergeCell ref="AE5:AF5"/>
    <mergeCell ref="AI5:AJ5"/>
    <mergeCell ref="AK5:AL5"/>
    <mergeCell ref="AM5:AN5"/>
    <mergeCell ref="A15:B15"/>
    <mergeCell ref="A16:AP16"/>
    <mergeCell ref="A17:AP17"/>
    <mergeCell ref="A3:A6"/>
    <mergeCell ref="B3:B6"/>
    <mergeCell ref="I5:I6"/>
    <mergeCell ref="J5:J6"/>
    <mergeCell ref="Q5:Q6"/>
    <mergeCell ref="R5:R6"/>
    <mergeCell ref="Y5:Y6"/>
    <mergeCell ref="Z5:Z6"/>
    <mergeCell ref="AG5:AG6"/>
    <mergeCell ref="AH5:AH6"/>
    <mergeCell ref="AO5:AO6"/>
    <mergeCell ref="AP5:AP6"/>
  </mergeCells>
  <pageMargins left="0.700694444444445" right="0.590277777777778" top="0.751388888888889" bottom="0.751388888888889" header="0.298611111111111" footer="0.298611111111111"/>
  <pageSetup paperSize="9" scale="59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kmmzj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gdmzj</dc:creator>
  <cp:lastModifiedBy>舒迪</cp:lastModifiedBy>
  <cp:revision>1</cp:revision>
  <dcterms:created xsi:type="dcterms:W3CDTF">2004-05-11T05:38:00Z</dcterms:created>
  <cp:lastPrinted>2019-02-25T05:57:00Z</cp:lastPrinted>
  <dcterms:modified xsi:type="dcterms:W3CDTF">2022-08-16T06:50:04Z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ubyTemplateID" linkTarget="0">
    <vt:lpwstr>11</vt:lpwstr>
  </property>
  <property fmtid="{D5CDD505-2E9C-101B-9397-08002B2CF9AE}" pid="4" name="ICV">
    <vt:lpwstr>D9DA3BD5208A4FDCACB3BFE32C0FF14E</vt:lpwstr>
  </property>
</Properties>
</file>