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 tabRatio="894" firstSheet="6" activeTab="1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44525"/>
</workbook>
</file>

<file path=xl/calcChain.xml><?xml version="1.0" encoding="utf-8"?>
<calcChain xmlns="http://schemas.openxmlformats.org/spreadsheetml/2006/main">
  <c r="A3" i="14" l="1"/>
  <c r="A3" i="6" l="1"/>
  <c r="B37" i="1" l="1"/>
  <c r="B33" i="1"/>
  <c r="G6" i="17"/>
  <c r="F6" i="17"/>
  <c r="E6" i="17"/>
  <c r="A3" i="17"/>
  <c r="A3" i="16"/>
  <c r="A3" i="15"/>
  <c r="A3" i="13"/>
  <c r="A3" i="12"/>
  <c r="A3" i="11"/>
  <c r="A3" i="10"/>
  <c r="A3" i="9"/>
  <c r="A3" i="8"/>
  <c r="A3" i="7"/>
  <c r="A3" i="5"/>
  <c r="A3" i="4"/>
  <c r="A3" i="3"/>
  <c r="A3" i="2"/>
  <c r="A3" i="1"/>
</calcChain>
</file>

<file path=xl/sharedStrings.xml><?xml version="1.0" encoding="utf-8"?>
<sst xmlns="http://schemas.openxmlformats.org/spreadsheetml/2006/main" count="903" uniqueCount="386">
  <si>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</si>
  <si>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</si>
  <si>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</si>
  <si>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</si>
  <si>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</si>
  <si>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</si>
  <si>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</si>
  <si>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</si>
  <si>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</si>
  <si>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</si>
  <si>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</si>
  <si>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</si>
  <si>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</si>
  <si>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</si>
  <si>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</si>
  <si>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</si>
  <si>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</si>
  <si>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</si>
  <si>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</si>
  <si>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</si>
  <si>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</si>
  <si>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</si>
  <si>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</si>
  <si>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</si>
  <si>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</si>
  <si>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</si>
  <si>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</si>
  <si>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</si>
  <si>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</si>
  <si>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</si>
  <si>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</si>
  <si>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</si>
  <si>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</si>
  <si>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</si>
  <si>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</si>
  <si>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</si>
  <si>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</si>
  <si>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</si>
  <si>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</si>
  <si>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</si>
  <si>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</si>
  <si>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</si>
  <si>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</si>
  <si>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</si>
  <si>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</si>
  <si>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</si>
  <si>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</si>
  <si>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</si>
  <si>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</si>
  <si>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</si>
  <si>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</si>
  <si>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</si>
  <si>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</si>
  <si>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</si>
  <si>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</si>
  <si>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</si>
  <si>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</si>
  <si>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</si>
  <si>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</si>
  <si>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</si>
  <si>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</si>
  <si>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</si>
  <si>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</si>
  <si>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</si>
  <si>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</si>
  <si>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</si>
  <si>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</si>
  <si>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</si>
  <si>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</si>
  <si>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</si>
  <si>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</si>
  <si>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</si>
  <si>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</si>
  <si>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</si>
  <si>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</si>
  <si>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</si>
  <si>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</si>
  <si>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</si>
  <si>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</si>
  <si>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</si>
  <si>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3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</si>
  <si>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</si>
  <si>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</si>
  <si>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</si>
  <si>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</si>
  <si>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</si>
  <si>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</si>
  <si>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</si>
  <si>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</si>
  <si>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</si>
  <si>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</si>
  <si>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</si>
  <si>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</si>
  <si>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</si>
  <si>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</si>
  <si>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</si>
  <si>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</si>
  <si>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</si>
  <si>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</si>
  <si>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</si>
  <si>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</si>
  <si>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</si>
  <si>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</si>
  <si>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</si>
  <si>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</si>
  <si>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</si>
  <si>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</si>
  <si>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</si>
  <si>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</si>
  <si>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</si>
  <si>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</si>
  <si>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</si>
  <si>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</si>
  <si>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</si>
  <si>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</si>
  <si>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</si>
  <si>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</si>
  <si>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</si>
  <si>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</si>
  <si>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</si>
  <si>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</si>
  <si>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</si>
  <si>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</si>
  <si>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</si>
  <si>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</si>
  <si>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</si>
  <si>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</si>
  <si>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</si>
  <si>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</si>
  <si>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</si>
  <si>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</si>
  <si>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</si>
  <si>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</si>
  <si>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</si>
  <si>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</si>
  <si>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</si>
  <si>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</si>
  <si>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</si>
  <si>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</si>
  <si>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</si>
  <si>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</si>
  <si>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</si>
  <si>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</si>
  <si>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</si>
  <si>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</si>
  <si>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</si>
  <si>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</si>
  <si>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</si>
  <si>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</si>
  <si>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</si>
  <si>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</si>
  <si>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</si>
  <si>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</si>
  <si>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</si>
  <si>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</si>
  <si>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</si>
  <si>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</si>
  <si>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</si>
  <si>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</si>
  <si>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</si>
  <si>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</si>
  <si>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</si>
  <si>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</si>
  <si>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</si>
  <si>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</si>
  <si>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</si>
  <si>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</si>
  <si>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</si>
  <si>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</si>
  <si>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</si>
  <si>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</si>
  <si>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</si>
  <si>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</si>
  <si>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</si>
  <si>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</si>
  <si>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</si>
  <si>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</si>
  <si>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</si>
  <si>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</si>
  <si>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</si>
  <si>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</si>
  <si>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</si>
  <si>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</si>
  <si>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</si>
  <si>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</si>
  <si>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</si>
  <si>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</si>
  <si>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</si>
  <si>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</si>
  <si>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</si>
  <si>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</si>
  <si>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</si>
  <si>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</si>
  <si>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</si>
  <si>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</si>
  <si>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</si>
  <si>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</si>
  <si>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</si>
  <si>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</si>
  <si>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</si>
  <si>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</si>
  <si>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</si>
  <si>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</si>
  <si>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</si>
  <si>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</si>
  <si>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</si>
  <si>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</si>
  <si>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</si>
  <si>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</si>
  <si>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</si>
  <si>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</si>
  <si>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</si>
  <si>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</si>
  <si>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</si>
  <si>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</si>
  <si>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</si>
  <si>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</si>
  <si>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</si>
  <si>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</si>
  <si>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</si>
  <si>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</si>
  <si>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</si>
  <si>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</si>
  <si>
    <t>昆明市官渡区总工会</t>
  </si>
  <si>
    <t xml:space="preserve">  昆明市官渡区总工会</t>
  </si>
  <si>
    <t>一般公共服务支出</t>
  </si>
  <si>
    <t xml:space="preserve">  群众团体事务</t>
  </si>
  <si>
    <t xml:space="preserve">    行政运行</t>
  </si>
  <si>
    <t xml:space="preserve">    一般行政管理事务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</si>
  <si>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</si>
  <si>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</si>
  <si>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</si>
  <si>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</si>
  <si>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</si>
  <si>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</si>
  <si>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</si>
  <si>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</si>
  <si>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</si>
  <si>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 xml:space="preserve">    其他行政事业单位医疗支出</t>
  </si>
  <si>
    <t>住房保障支出</t>
  </si>
  <si>
    <t xml:space="preserve">  住房改革支出</t>
  </si>
  <si>
    <t xml:space="preserve">    住房公积金</t>
  </si>
  <si>
    <t>单位名称：昆明市官渡区总工会</t>
    <phoneticPr fontId="15" type="noConversion"/>
  </si>
  <si>
    <t>单位名称：昆明市官渡区总工会</t>
    <phoneticPr fontId="15" type="noConversion"/>
  </si>
  <si>
    <t>行政人员工资支出</t>
  </si>
  <si>
    <t>行政运行</t>
  </si>
  <si>
    <t>基本工资</t>
  </si>
  <si>
    <t>津贴补贴</t>
  </si>
  <si>
    <t>奖金</t>
  </si>
  <si>
    <t>事业人员工资支出</t>
  </si>
  <si>
    <t>绩效工资</t>
  </si>
  <si>
    <t>住房公积金</t>
  </si>
  <si>
    <t>其他人员支出</t>
  </si>
  <si>
    <t>其他工资福利支出</t>
  </si>
  <si>
    <t>社会保障缴费</t>
  </si>
  <si>
    <t>机关事业单位基本养老保险缴费支出</t>
  </si>
  <si>
    <t>机关事业单位基本养老保险缴费</t>
  </si>
  <si>
    <t>机关事业单位职业年金缴费支出</t>
  </si>
  <si>
    <t>职业年金缴费</t>
  </si>
  <si>
    <t>行政单位医疗</t>
  </si>
  <si>
    <t>职工基本医疗保险缴费</t>
  </si>
  <si>
    <t>公务员医疗补助</t>
  </si>
  <si>
    <t>公务员医疗补助缴费</t>
  </si>
  <si>
    <t>其他行政事业单位医疗支出</t>
  </si>
  <si>
    <t>其他社会保障缴费</t>
  </si>
  <si>
    <t>一般公用支出</t>
  </si>
  <si>
    <t>办公费</t>
  </si>
  <si>
    <t>水费</t>
  </si>
  <si>
    <t>邮电费</t>
  </si>
  <si>
    <t>差旅费</t>
  </si>
  <si>
    <t>福利费</t>
  </si>
  <si>
    <t>行政单位离退休</t>
  </si>
  <si>
    <t>培训费</t>
  </si>
  <si>
    <t>维修（护）费</t>
  </si>
  <si>
    <t>其他商品和服务支出</t>
  </si>
  <si>
    <t>行政人员公共交通专项经费</t>
  </si>
  <si>
    <t>其他交通费用</t>
  </si>
  <si>
    <t>事业人员公共交通专项经费</t>
  </si>
  <si>
    <t>工会经费</t>
  </si>
  <si>
    <t>离退休干部走访慰问经费</t>
  </si>
  <si>
    <t>事业人员绩效奖励</t>
  </si>
  <si>
    <t>离退休人员支出</t>
  </si>
  <si>
    <t>生活补助</t>
  </si>
  <si>
    <t>行政人员绩效奖励</t>
  </si>
  <si>
    <t>公务交通补贴</t>
  </si>
  <si>
    <t>全区工会业务工作经费</t>
  </si>
  <si>
    <t>一般行政管理事务</t>
  </si>
  <si>
    <t>工会劳模慰问经费</t>
  </si>
  <si>
    <t>311 专项业务类</t>
  </si>
  <si>
    <t xml:space="preserve">      产出指标</t>
  </si>
  <si>
    <t>数量指标</t>
  </si>
  <si>
    <t>考察“五一”劳动节对全区各级劳模开展慰问人次情况</t>
  </si>
  <si>
    <t>=</t>
  </si>
  <si>
    <t>根据劳模动态档案人数开展慰问</t>
  </si>
  <si>
    <t>人</t>
  </si>
  <si>
    <t>定量指标</t>
  </si>
  <si>
    <t>时效指标</t>
  </si>
  <si>
    <t>考察劳模慰问活动是否在时限内完成</t>
  </si>
  <si>
    <t>是/否</t>
  </si>
  <si>
    <t>无</t>
  </si>
  <si>
    <t>定性指标</t>
  </si>
  <si>
    <t>每年于“五一”节在全区开展劳模走访、慰问活动</t>
  </si>
  <si>
    <t xml:space="preserve">      效益指标</t>
  </si>
  <si>
    <t>社会效益指标</t>
  </si>
  <si>
    <t>考察工会劳模慰问活动的社会影响力</t>
  </si>
  <si>
    <t>做好全国、省、市劳模日常管理，落实劳模荣誉津贴发放和各项劳模政策，建立困难劳模动态档案，关心劳模身体健康。培育和选树一批具有示范引领作用的劳动模范，当好广大职工的“排头兵”。</t>
  </si>
  <si>
    <t>可持续影响指标</t>
  </si>
  <si>
    <t>考察工会劳模慰问活动是否可持续开展</t>
  </si>
  <si>
    <t>号召各级劳模要继续当好“领头羊”、“排头兵”，激励带动我区包括广大职工在内的劳动群众团结奋斗，学习劳模精神，提高自身技能、提高思想高度</t>
  </si>
  <si>
    <t xml:space="preserve">      满意度指标</t>
  </si>
  <si>
    <t>服务对象满意度指标</t>
  </si>
  <si>
    <t>社会公众满意度</t>
  </si>
  <si>
    <t>&gt;=</t>
  </si>
  <si>
    <t>95</t>
  </si>
  <si>
    <t>%</t>
  </si>
  <si>
    <t>得到社会公众认可</t>
  </si>
  <si>
    <t>受益对象满意度</t>
  </si>
  <si>
    <t>得到劳模认可</t>
  </si>
  <si>
    <t>做好全国、省、市劳模日常管理，落实劳模荣誉津贴发放和各项劳模政策，建立困难劳模动态档案，关心劳模身体健康。培育和选树一批具有示范引领作用的劳动模范，当好广大职工的“排头兵”。</t>
    <phoneticPr fontId="15" type="noConversion"/>
  </si>
  <si>
    <t xml:space="preserve">    工会劳模慰问经费</t>
    <phoneticPr fontId="15" type="noConversion"/>
  </si>
  <si>
    <t>考察全区工会组织建设情况</t>
  </si>
  <si>
    <t>80</t>
  </si>
  <si>
    <t>考察全区推进非公企业及新业态企业的建会工作情况，是否按市总工作要求每年建会企业数不低于摸底数的90%</t>
  </si>
  <si>
    <t>考察全区建功立业活动开展情况</t>
  </si>
  <si>
    <t>场</t>
  </si>
  <si>
    <t>考察开展“72行大练兵.360行出状元”劳动技能竞赛活动开展情况</t>
  </si>
  <si>
    <t>质量指标</t>
  </si>
  <si>
    <t>考察产业工人队伍建设改革工作开展情况</t>
  </si>
  <si>
    <t>完成市总产改工作任务</t>
  </si>
  <si>
    <t>考察当年产改工作完成情况</t>
  </si>
  <si>
    <t>　考察基层工会组织建设任务完成的及时情况和效率情况</t>
  </si>
  <si>
    <t>按市总工作完成时限衡量</t>
  </si>
  <si>
    <t>考察是否在市总要求时限内完成基层工会组织建设任务</t>
  </si>
  <si>
    <t>经济效益指标</t>
  </si>
  <si>
    <t>考察基层工会建会和建功立业活动开展覆盖率</t>
  </si>
  <si>
    <t>得到提升</t>
  </si>
  <si>
    <t>考察基层工会建会和建功工会活动覆盖率是否得到提升</t>
  </si>
  <si>
    <t>深化建功立业活动，充分发挥工人阶级主力军作用，进一步增强工会组织凝聚力</t>
  </si>
  <si>
    <t>考察以工会组织建设为重点，同时深化建功立业活动，是否充分发挥工人阶级主力军作用，是否增强了工会组织的凝聚力</t>
  </si>
  <si>
    <t>践行工运时代主题，团结动员广大职工以主人翁姿态建功新时代，着力完善服务体系，做实普惠服务工作，更好满足职工群众对美好生活需要</t>
  </si>
  <si>
    <t>考察社会公众对全区工会工作的满意度</t>
  </si>
  <si>
    <t>满意度90%</t>
  </si>
  <si>
    <t>考察是否团结引领广大职工充分发挥主力军作用，加强职工维权服务，以职工队伍和谐稳定促进社会和谐稳定</t>
  </si>
  <si>
    <t>考察社会公众对工会工作投诉率</t>
  </si>
  <si>
    <t>投诉</t>
  </si>
  <si>
    <t>次</t>
  </si>
  <si>
    <t>考察工会职责职能履行情况，社会公众的满意情况</t>
  </si>
  <si>
    <t>考察工会职工满意度</t>
  </si>
  <si>
    <t>考察工会职工对工会组织的认可度和归属感</t>
  </si>
  <si>
    <t>以习近平新时代中国特色社会主义思想为指导，深入学习贯彻党的二十大精神，坚持稳中求进工作总基调，贯彻新发展理念，找准工会在坚持和完善中国特色社会主义制度、推进国家治理体系和治理能力现代化中的切入点和着力点，围绕统筹推进经济社会发展工作，建立健全工会制度体系，多做脱贫帮扶的工作，多做雪中送炭的工作，多做化解矛盾的工作，多做凝聚人心的工作，不断增强工会组织的政治性、先进性、群众性，团结引领广大职工充分发挥主力军作用，为高质量实现全面小康、聚力云南自贸试验区主战场、奋力推进昆明城市新中心建设而努力奋斗。</t>
    <phoneticPr fontId="15" type="noConversion"/>
  </si>
  <si>
    <t xml:space="preserve">    全区工会业务工作经费</t>
    <phoneticPr fontId="15" type="noConversion"/>
  </si>
  <si>
    <t>昆明市官渡区总工会无政府性基金预算，此表无数据。</t>
    <phoneticPr fontId="23" type="noConversion"/>
  </si>
  <si>
    <t>昆明市官渡区总工会无政府性基金预算，此表无数据。</t>
    <phoneticPr fontId="23" type="noConversion"/>
  </si>
  <si>
    <t>无相关情况</t>
    <phoneticPr fontId="23" type="noConversion"/>
  </si>
  <si>
    <t>单位名称：昆明市官渡区总工会</t>
    <phoneticPr fontId="15" type="noConversion"/>
  </si>
  <si>
    <t>昆明市官渡区总工会</t>
    <phoneticPr fontId="15" type="noConversion"/>
  </si>
  <si>
    <t>一般公用支出</t>
    <phoneticPr fontId="15" type="noConversion"/>
  </si>
  <si>
    <t>复印纸</t>
    <phoneticPr fontId="15" type="noConversion"/>
  </si>
  <si>
    <t>件</t>
    <phoneticPr fontId="15" type="noConversion"/>
  </si>
  <si>
    <t>无相关情况</t>
    <phoneticPr fontId="23" type="noConversion"/>
  </si>
  <si>
    <t>昆明市官渡区总工会无政府购买服务预算，此表无数据。</t>
  </si>
  <si>
    <t>昆明市官渡区总工会无对下转移支付预算，此表无数据。</t>
  </si>
  <si>
    <t>无相关情况</t>
    <phoneticPr fontId="23" type="noConversion"/>
  </si>
  <si>
    <t>昆明市官渡区总工会无对下转移支付，此表无数据。</t>
    <phoneticPr fontId="15" type="noConversion"/>
  </si>
  <si>
    <t>无相关情况</t>
    <phoneticPr fontId="23" type="noConversion"/>
  </si>
  <si>
    <t>昆明市官渡区总工会无新增资产配置，此表无数据。</t>
    <phoneticPr fontId="15" type="noConversion"/>
  </si>
  <si>
    <t>昆明市官渡区总工会无上级补助项目，此表无数据。</t>
  </si>
  <si>
    <t>本级</t>
  </si>
  <si>
    <t>昆明市官渡区总工会2025年无一般公共预算“三公”经费支出预算，此表无数据。</t>
    <phoneticPr fontId="15" type="noConversion"/>
  </si>
  <si>
    <t>530111210000000002379</t>
  </si>
  <si>
    <t>530111210000000002881</t>
  </si>
  <si>
    <t>530111210000000003481</t>
  </si>
  <si>
    <t>530111210000000003482</t>
  </si>
  <si>
    <t>530111210000000003483</t>
  </si>
  <si>
    <t>530111210000000003484</t>
  </si>
  <si>
    <t>530111210000000003487</t>
  </si>
  <si>
    <t>530111210000000003488</t>
  </si>
  <si>
    <t>530111210000000003489</t>
  </si>
  <si>
    <t>530111231100001479460</t>
  </si>
  <si>
    <t>530111241100002096910</t>
  </si>
  <si>
    <t>530111241100002096918</t>
  </si>
  <si>
    <t>530111231100001480130</t>
  </si>
  <si>
    <t>530111231100001479469</t>
  </si>
  <si>
    <t>530111251100003609340</t>
  </si>
  <si>
    <t>530111251100003609341</t>
  </si>
  <si>
    <t>昆明市官渡区总工会2025年无一般公共预算“三公”经费支出预算，此表无数据。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</si>
</sst>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yy\-mm\-dd"/>
    <numFmt numFmtId="177" formatCode="yyyy\-mm\-dd\ hh:mm:ss"/>
    <numFmt numFmtId="178" formatCode="#,##0.00;\-#,##0.00;;@"/>
    <numFmt numFmtId="179" formatCode="hh:mm:ss"/>
    <numFmt numFmtId="180" formatCode="#,##0;\-#,##0;;@"/>
  </numFmts>
  <fonts count="3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family val="2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.5"/>
      <color indexed="8"/>
      <name val="宋体"/>
      <charset val="134"/>
    </font>
    <font>
      <b/>
      <sz val="10.5"/>
      <color indexed="8"/>
      <name val="宋体"/>
      <charset val="134"/>
    </font>
    <font>
      <sz val="10.5"/>
      <color indexed="8"/>
      <name val="宋体"/>
      <family val="3"/>
      <charset val="134"/>
    </font>
    <font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b/>
      <sz val="10.5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77" fontId="14" fillId="0" borderId="7">
      <alignment horizontal="right" vertical="center"/>
    </xf>
    <xf numFmtId="176" fontId="14" fillId="0" borderId="7">
      <alignment horizontal="right" vertical="center"/>
    </xf>
    <xf numFmtId="10" fontId="14" fillId="0" borderId="7">
      <alignment horizontal="right" vertical="center"/>
    </xf>
    <xf numFmtId="178" fontId="14" fillId="0" borderId="7">
      <alignment horizontal="right" vertical="center"/>
    </xf>
    <xf numFmtId="49" fontId="14" fillId="0" borderId="7">
      <alignment horizontal="left" vertical="center" wrapText="1"/>
    </xf>
    <xf numFmtId="178" fontId="14" fillId="0" borderId="7">
      <alignment horizontal="right" vertical="center"/>
    </xf>
    <xf numFmtId="179" fontId="14" fillId="0" borderId="7">
      <alignment horizontal="right" vertical="center"/>
    </xf>
    <xf numFmtId="180" fontId="14" fillId="0" borderId="7">
      <alignment horizontal="right" vertical="center"/>
    </xf>
    <xf numFmtId="0" fontId="14" fillId="0" borderId="0">
      <alignment vertical="top"/>
      <protection locked="0"/>
    </xf>
    <xf numFmtId="0" fontId="29" fillId="0" borderId="0">
      <alignment vertical="center"/>
    </xf>
  </cellStyleXfs>
  <cellXfs count="273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6" applyNumberFormat="1" applyFont="1" applyBorder="1">
      <alignment horizontal="right" vertical="center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180" fontId="5" fillId="0" borderId="7" xfId="8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178" fontId="16" fillId="0" borderId="7" xfId="0" applyNumberFormat="1" applyFont="1" applyFill="1" applyBorder="1" applyAlignment="1" applyProtection="1">
      <alignment horizontal="right" vertical="center"/>
    </xf>
    <xf numFmtId="178" fontId="17" fillId="0" borderId="7" xfId="0" applyNumberFormat="1" applyFont="1" applyFill="1" applyBorder="1" applyAlignment="1" applyProtection="1">
      <alignment horizontal="right" vertical="center"/>
    </xf>
    <xf numFmtId="0" fontId="2" fillId="3" borderId="7" xfId="9" applyFont="1" applyFill="1" applyBorder="1" applyAlignment="1" applyProtection="1">
      <alignment horizontal="left" vertical="center" wrapText="1"/>
      <protection locked="0"/>
    </xf>
    <xf numFmtId="178" fontId="0" fillId="0" borderId="0" xfId="0" applyNumberFormat="1" applyFont="1" applyBorder="1"/>
    <xf numFmtId="0" fontId="2" fillId="3" borderId="15" xfId="9" applyFont="1" applyFill="1" applyBorder="1" applyAlignment="1" applyProtection="1">
      <alignment horizontal="left" vertical="center" wrapText="1"/>
    </xf>
    <xf numFmtId="0" fontId="2" fillId="3" borderId="2" xfId="9" applyFont="1" applyFill="1" applyBorder="1" applyAlignment="1" applyProtection="1">
      <alignment horizontal="left" vertical="center" wrapText="1"/>
    </xf>
    <xf numFmtId="0" fontId="2" fillId="3" borderId="8" xfId="9" applyFont="1" applyFill="1" applyBorder="1" applyAlignment="1" applyProtection="1">
      <alignment horizontal="left" vertical="center" wrapText="1"/>
    </xf>
    <xf numFmtId="178" fontId="18" fillId="0" borderId="14" xfId="0" applyNumberFormat="1" applyFont="1" applyFill="1" applyBorder="1" applyAlignment="1" applyProtection="1">
      <alignment horizontal="right" vertical="center"/>
    </xf>
    <xf numFmtId="0" fontId="20" fillId="0" borderId="14" xfId="0" applyFont="1" applyBorder="1"/>
    <xf numFmtId="178" fontId="19" fillId="0" borderId="14" xfId="0" applyNumberFormat="1" applyFont="1" applyFill="1" applyBorder="1" applyAlignment="1">
      <alignment horizontal="right" vertical="center"/>
    </xf>
    <xf numFmtId="0" fontId="20" fillId="0" borderId="14" xfId="0" applyFont="1" applyFill="1" applyBorder="1"/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7" xfId="9" applyNumberFormat="1" applyFont="1" applyFill="1" applyBorder="1" applyAlignment="1" applyProtection="1">
      <alignment horizontal="left" vertical="center" wrapText="1"/>
    </xf>
    <xf numFmtId="0" fontId="2" fillId="3" borderId="1" xfId="9" applyNumberFormat="1" applyFont="1" applyFill="1" applyBorder="1" applyAlignment="1" applyProtection="1">
      <alignment horizontal="left" vertical="center" wrapText="1"/>
    </xf>
    <xf numFmtId="0" fontId="2" fillId="3" borderId="14" xfId="9" applyNumberFormat="1" applyFont="1" applyFill="1" applyBorder="1" applyAlignment="1" applyProtection="1">
      <alignment horizontal="left" vertical="center" wrapText="1"/>
    </xf>
    <xf numFmtId="0" fontId="2" fillId="3" borderId="7" xfId="9" applyNumberFormat="1" applyFont="1" applyFill="1" applyBorder="1" applyAlignment="1" applyProtection="1">
      <alignment horizontal="left" vertical="center" wrapText="1"/>
      <protection locked="0"/>
    </xf>
    <xf numFmtId="178" fontId="18" fillId="0" borderId="7" xfId="0" applyNumberFormat="1" applyFont="1" applyFill="1" applyBorder="1" applyAlignment="1" applyProtection="1">
      <alignment horizontal="right" vertical="center"/>
    </xf>
    <xf numFmtId="178" fontId="24" fillId="0" borderId="7" xfId="0" applyNumberFormat="1" applyFont="1" applyFill="1" applyBorder="1" applyAlignment="1" applyProtection="1">
      <alignment horizontal="right" vertical="center"/>
    </xf>
    <xf numFmtId="0" fontId="22" fillId="0" borderId="7" xfId="9" applyFont="1" applyFill="1" applyBorder="1" applyAlignment="1" applyProtection="1">
      <alignment horizontal="left" vertical="center" wrapText="1"/>
    </xf>
    <xf numFmtId="0" fontId="22" fillId="0" borderId="2" xfId="9" applyFont="1" applyFill="1" applyBorder="1" applyAlignment="1" applyProtection="1">
      <alignment horizontal="left" vertical="center" wrapText="1"/>
    </xf>
    <xf numFmtId="0" fontId="2" fillId="0" borderId="7" xfId="0" applyNumberFormat="1" applyFont="1" applyBorder="1" applyAlignment="1">
      <alignment horizontal="center" vertical="center"/>
    </xf>
    <xf numFmtId="0" fontId="22" fillId="0" borderId="7" xfId="9" applyNumberFormat="1" applyFont="1" applyFill="1" applyBorder="1" applyAlignment="1" applyProtection="1">
      <alignment horizontal="left" vertical="center" wrapText="1"/>
    </xf>
    <xf numFmtId="178" fontId="25" fillId="0" borderId="7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Border="1" applyAlignment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Border="1"/>
    <xf numFmtId="0" fontId="23" fillId="0" borderId="7" xfId="0" applyNumberFormat="1" applyFont="1" applyFill="1" applyBorder="1" applyAlignment="1" applyProtection="1">
      <alignment horizontal="left" vertical="center"/>
      <protection locked="0"/>
    </xf>
    <xf numFmtId="178" fontId="23" fillId="0" borderId="7" xfId="0" applyNumberFormat="1" applyFont="1" applyFill="1" applyBorder="1" applyAlignment="1" applyProtection="1">
      <alignment horizontal="right" vertical="center"/>
      <protection locked="0"/>
    </xf>
    <xf numFmtId="0" fontId="23" fillId="0" borderId="1" xfId="9" applyFont="1" applyFill="1" applyBorder="1" applyAlignment="1" applyProtection="1">
      <alignment vertical="center" wrapText="1"/>
    </xf>
    <xf numFmtId="0" fontId="21" fillId="2" borderId="7" xfId="0" applyNumberFormat="1" applyFont="1" applyFill="1" applyBorder="1" applyAlignment="1" applyProtection="1">
      <alignment horizontal="left" vertical="center" wrapText="1"/>
      <protection locked="0"/>
    </xf>
    <xf numFmtId="4" fontId="21" fillId="2" borderId="7" xfId="0" applyNumberFormat="1" applyFont="1" applyFill="1" applyBorder="1" applyAlignment="1" applyProtection="1">
      <alignment horizontal="right" vertical="center"/>
      <protection locked="0"/>
    </xf>
    <xf numFmtId="0" fontId="23" fillId="0" borderId="1" xfId="9" applyNumberFormat="1" applyFont="1" applyFill="1" applyBorder="1" applyAlignment="1" applyProtection="1">
      <alignment horizontal="left" vertical="center" wrapText="1"/>
    </xf>
    <xf numFmtId="0" fontId="22" fillId="3" borderId="7" xfId="9" applyFont="1" applyFill="1" applyBorder="1" applyAlignment="1" applyProtection="1">
      <alignment horizontal="left" vertical="center" wrapText="1"/>
      <protection locked="0"/>
    </xf>
    <xf numFmtId="0" fontId="22" fillId="3" borderId="4" xfId="9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9" fontId="27" fillId="0" borderId="0" xfId="9" applyNumberFormat="1" applyFont="1" applyFill="1" applyBorder="1" applyAlignment="1" applyProtection="1"/>
    <xf numFmtId="0" fontId="22" fillId="0" borderId="1" xfId="9" applyFont="1" applyFill="1" applyBorder="1" applyAlignment="1" applyProtection="1">
      <alignment horizontal="left" vertical="center" wrapText="1"/>
    </xf>
    <xf numFmtId="0" fontId="4" fillId="0" borderId="7" xfId="0" applyNumberFormat="1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>
      <alignment horizontal="left" vertical="center" wrapText="1"/>
    </xf>
    <xf numFmtId="0" fontId="5" fillId="0" borderId="7" xfId="8" applyNumberFormat="1" applyFont="1" applyBorder="1" applyAlignment="1">
      <alignment horizontal="center" vertical="center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>
      <alignment horizontal="left" vertical="center" wrapText="1"/>
    </xf>
    <xf numFmtId="0" fontId="28" fillId="0" borderId="14" xfId="9" applyFont="1" applyFill="1" applyBorder="1" applyAlignment="1" applyProtection="1">
      <alignment horizontal="center" vertical="center"/>
    </xf>
    <xf numFmtId="0" fontId="25" fillId="0" borderId="14" xfId="10" applyFont="1" applyFill="1" applyBorder="1" applyAlignment="1">
      <alignment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7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22" fillId="3" borderId="14" xfId="9" applyFont="1" applyFill="1" applyBorder="1" applyAlignment="1" applyProtection="1">
      <alignment horizontal="left" vertical="center" wrapText="1"/>
      <protection locked="0"/>
    </xf>
    <xf numFmtId="0" fontId="22" fillId="2" borderId="7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top"/>
    </xf>
    <xf numFmtId="0" fontId="26" fillId="0" borderId="0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/>
    <xf numFmtId="0" fontId="22" fillId="2" borderId="13" xfId="0" applyFont="1" applyFill="1" applyBorder="1" applyAlignment="1" applyProtection="1">
      <alignment horizontal="left" vertical="center" wrapText="1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right" vertical="center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1" fillId="0" borderId="13" xfId="0" applyNumberFormat="1" applyFont="1" applyFill="1" applyBorder="1" applyAlignment="1" applyProtection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21" fillId="0" borderId="0" xfId="0" applyNumberFormat="1" applyFont="1" applyFill="1" applyBorder="1" applyAlignment="1" applyProtection="1">
      <alignment vertical="center"/>
    </xf>
    <xf numFmtId="0" fontId="10" fillId="0" borderId="0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Protection="1"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2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2" fillId="0" borderId="0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" fillId="0" borderId="0" xfId="0" applyFont="1" applyBorder="1" applyProtection="1">
      <protection locked="0"/>
    </xf>
    <xf numFmtId="0" fontId="4" fillId="0" borderId="0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2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</cellXfs>
  <cellStyles count="11">
    <cellStyle name="DateStyle" xfId="2"/>
    <cellStyle name="DateTimeStyle" xfId="1"/>
    <cellStyle name="IntegralNumberStyle" xfId="8"/>
    <cellStyle name="MoneyStyle" xfId="6"/>
    <cellStyle name="Normal" xfId="9"/>
    <cellStyle name="NumberStyle" xfId="4"/>
    <cellStyle name="PercentStyle" xfId="3"/>
    <cellStyle name="TextStyle" xfId="5"/>
    <cellStyle name="TimeStyle" xfId="7"/>
    <cellStyle name="常规" xfId="0" builtinId="0"/>
    <cellStyle name="常规 3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 pane="bottomLeft" activeCell="A4" sqref="A4:B4"/>
    </sheetView>
  </sheetViews>
  <sheetFormatPr defaultColWidth="8.625" defaultRowHeight="12.75" customHeight="1"/>
  <cols>
    <col min="1" max="4" width="41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1"/>
      <c r="B2" s="21"/>
      <c r="C2" s="21"/>
      <c r="D2" s="26" t="s">
        <v>0</v>
      </c>
    </row>
    <row r="3" spans="1:4" ht="41.25" customHeight="1">
      <c r="A3" s="130" t="str">
        <f>"2025"&amp;"年部门财务收支预算总表"</f>
        <v>2025年部门财务收支预算总表</v>
      </c>
      <c r="B3" s="131"/>
      <c r="C3" s="131"/>
      <c r="D3" s="131"/>
    </row>
    <row r="4" spans="1:4" ht="17.25" customHeight="1">
      <c r="A4" s="132" t="s">
        <v>243</v>
      </c>
      <c r="B4" s="133"/>
      <c r="D4" s="59" t="s">
        <v>1</v>
      </c>
    </row>
    <row r="5" spans="1:4" ht="23.25" customHeight="1">
      <c r="A5" s="134" t="s">
        <v>2</v>
      </c>
      <c r="B5" s="135"/>
      <c r="C5" s="134" t="s">
        <v>3</v>
      </c>
      <c r="D5" s="135"/>
    </row>
    <row r="6" spans="1:4" ht="24" customHeight="1">
      <c r="A6" s="65" t="s">
        <v>4</v>
      </c>
      <c r="B6" s="65" t="s">
        <v>5</v>
      </c>
      <c r="C6" s="65" t="s">
        <v>6</v>
      </c>
      <c r="D6" s="65" t="s">
        <v>5</v>
      </c>
    </row>
    <row r="7" spans="1:4" ht="17.25" customHeight="1">
      <c r="A7" s="66" t="s">
        <v>7</v>
      </c>
      <c r="B7" s="73">
        <v>2559831</v>
      </c>
      <c r="C7" s="66" t="s">
        <v>8</v>
      </c>
      <c r="D7" s="73">
        <v>1737852</v>
      </c>
    </row>
    <row r="8" spans="1:4" ht="17.25" customHeight="1">
      <c r="A8" s="66" t="s">
        <v>9</v>
      </c>
      <c r="B8" s="37"/>
      <c r="C8" s="66" t="s">
        <v>10</v>
      </c>
      <c r="D8" s="37"/>
    </row>
    <row r="9" spans="1:4" ht="17.25" customHeight="1">
      <c r="A9" s="66" t="s">
        <v>11</v>
      </c>
      <c r="B9" s="37"/>
      <c r="C9" s="72" t="s">
        <v>12</v>
      </c>
      <c r="D9" s="37"/>
    </row>
    <row r="10" spans="1:4" ht="17.25" customHeight="1">
      <c r="A10" s="66" t="s">
        <v>13</v>
      </c>
      <c r="B10" s="37"/>
      <c r="C10" s="72" t="s">
        <v>14</v>
      </c>
      <c r="D10" s="37"/>
    </row>
    <row r="11" spans="1:4" ht="17.25" customHeight="1">
      <c r="A11" s="66" t="s">
        <v>15</v>
      </c>
      <c r="B11" s="37"/>
      <c r="C11" s="72" t="s">
        <v>16</v>
      </c>
      <c r="D11" s="37"/>
    </row>
    <row r="12" spans="1:4" ht="17.25" customHeight="1">
      <c r="A12" s="66" t="s">
        <v>17</v>
      </c>
      <c r="B12" s="37"/>
      <c r="C12" s="72" t="s">
        <v>18</v>
      </c>
      <c r="D12" s="37"/>
    </row>
    <row r="13" spans="1:4" ht="17.25" customHeight="1">
      <c r="A13" s="66" t="s">
        <v>19</v>
      </c>
      <c r="B13" s="37"/>
      <c r="C13" s="16" t="s">
        <v>20</v>
      </c>
      <c r="D13" s="37"/>
    </row>
    <row r="14" spans="1:4" ht="17.25" customHeight="1">
      <c r="A14" s="66" t="s">
        <v>21</v>
      </c>
      <c r="B14" s="37"/>
      <c r="C14" s="16" t="s">
        <v>22</v>
      </c>
      <c r="D14" s="73">
        <v>466075</v>
      </c>
    </row>
    <row r="15" spans="1:4" ht="17.25" customHeight="1">
      <c r="A15" s="66" t="s">
        <v>23</v>
      </c>
      <c r="B15" s="37"/>
      <c r="C15" s="16" t="s">
        <v>24</v>
      </c>
      <c r="D15" s="73">
        <v>195500</v>
      </c>
    </row>
    <row r="16" spans="1:4" ht="17.25" customHeight="1">
      <c r="A16" s="66" t="s">
        <v>25</v>
      </c>
      <c r="B16" s="37"/>
      <c r="C16" s="16" t="s">
        <v>26</v>
      </c>
      <c r="D16" s="37"/>
    </row>
    <row r="17" spans="1:4" ht="17.25" customHeight="1">
      <c r="A17" s="62"/>
      <c r="B17" s="37"/>
      <c r="C17" s="16" t="s">
        <v>27</v>
      </c>
      <c r="D17" s="37"/>
    </row>
    <row r="18" spans="1:4" ht="17.25" customHeight="1">
      <c r="A18" s="67"/>
      <c r="B18" s="37"/>
      <c r="C18" s="16" t="s">
        <v>28</v>
      </c>
      <c r="D18" s="37"/>
    </row>
    <row r="19" spans="1:4" ht="17.25" customHeight="1">
      <c r="A19" s="67"/>
      <c r="B19" s="37"/>
      <c r="C19" s="16" t="s">
        <v>29</v>
      </c>
      <c r="D19" s="37"/>
    </row>
    <row r="20" spans="1:4" ht="17.25" customHeight="1">
      <c r="A20" s="67"/>
      <c r="B20" s="37"/>
      <c r="C20" s="16" t="s">
        <v>30</v>
      </c>
      <c r="D20" s="37"/>
    </row>
    <row r="21" spans="1:4" ht="17.25" customHeight="1">
      <c r="A21" s="67"/>
      <c r="B21" s="37"/>
      <c r="C21" s="16" t="s">
        <v>31</v>
      </c>
      <c r="D21" s="37"/>
    </row>
    <row r="22" spans="1:4" ht="17.25" customHeight="1">
      <c r="A22" s="67"/>
      <c r="B22" s="37"/>
      <c r="C22" s="16" t="s">
        <v>32</v>
      </c>
      <c r="D22" s="37"/>
    </row>
    <row r="23" spans="1:4" ht="17.25" customHeight="1">
      <c r="A23" s="67"/>
      <c r="B23" s="37"/>
      <c r="C23" s="16" t="s">
        <v>33</v>
      </c>
      <c r="D23" s="37"/>
    </row>
    <row r="24" spans="1:4" ht="17.25" customHeight="1">
      <c r="A24" s="67"/>
      <c r="B24" s="37"/>
      <c r="C24" s="16" t="s">
        <v>34</v>
      </c>
      <c r="D24" s="37"/>
    </row>
    <row r="25" spans="1:4" ht="17.25" customHeight="1">
      <c r="A25" s="67"/>
      <c r="B25" s="37"/>
      <c r="C25" s="16" t="s">
        <v>35</v>
      </c>
      <c r="D25" s="73">
        <v>160404</v>
      </c>
    </row>
    <row r="26" spans="1:4" ht="17.25" customHeight="1">
      <c r="A26" s="67"/>
      <c r="B26" s="37"/>
      <c r="C26" s="16" t="s">
        <v>36</v>
      </c>
      <c r="D26" s="37"/>
    </row>
    <row r="27" spans="1:4" ht="17.25" customHeight="1">
      <c r="A27" s="67"/>
      <c r="B27" s="37"/>
      <c r="C27" s="62" t="s">
        <v>37</v>
      </c>
      <c r="D27" s="37"/>
    </row>
    <row r="28" spans="1:4" ht="17.25" customHeight="1">
      <c r="A28" s="67"/>
      <c r="B28" s="37"/>
      <c r="C28" s="16" t="s">
        <v>38</v>
      </c>
      <c r="D28" s="37"/>
    </row>
    <row r="29" spans="1:4" ht="16.5" customHeight="1">
      <c r="A29" s="67"/>
      <c r="B29" s="37"/>
      <c r="C29" s="16" t="s">
        <v>39</v>
      </c>
      <c r="D29" s="37"/>
    </row>
    <row r="30" spans="1:4" ht="16.5" customHeight="1">
      <c r="A30" s="67"/>
      <c r="B30" s="37"/>
      <c r="C30" s="62" t="s">
        <v>40</v>
      </c>
      <c r="D30" s="37"/>
    </row>
    <row r="31" spans="1:4" ht="17.25" customHeight="1">
      <c r="A31" s="67"/>
      <c r="B31" s="37"/>
      <c r="C31" s="62" t="s">
        <v>41</v>
      </c>
      <c r="D31" s="37"/>
    </row>
    <row r="32" spans="1:4" ht="17.25" customHeight="1">
      <c r="A32" s="67"/>
      <c r="B32" s="37"/>
      <c r="C32" s="16" t="s">
        <v>42</v>
      </c>
      <c r="D32" s="37"/>
    </row>
    <row r="33" spans="1:4" ht="16.5" customHeight="1">
      <c r="A33" s="67" t="s">
        <v>43</v>
      </c>
      <c r="B33" s="74">
        <f>2559831-0</f>
        <v>2559831</v>
      </c>
      <c r="C33" s="67" t="s">
        <v>44</v>
      </c>
      <c r="D33" s="74">
        <v>2559831</v>
      </c>
    </row>
    <row r="34" spans="1:4" ht="16.5" customHeight="1">
      <c r="A34" s="62" t="s">
        <v>45</v>
      </c>
      <c r="B34" s="37"/>
      <c r="C34" s="62" t="s">
        <v>46</v>
      </c>
      <c r="D34" s="37"/>
    </row>
    <row r="35" spans="1:4" ht="16.5" customHeight="1">
      <c r="A35" s="16" t="s">
        <v>47</v>
      </c>
      <c r="B35" s="37"/>
      <c r="C35" s="16" t="s">
        <v>47</v>
      </c>
      <c r="D35" s="37"/>
    </row>
    <row r="36" spans="1:4" ht="16.5" customHeight="1">
      <c r="A36" s="16" t="s">
        <v>48</v>
      </c>
      <c r="B36" s="37"/>
      <c r="C36" s="16" t="s">
        <v>49</v>
      </c>
      <c r="D36" s="37"/>
    </row>
    <row r="37" spans="1:4" ht="16.5" customHeight="1">
      <c r="A37" s="68" t="s">
        <v>50</v>
      </c>
      <c r="B37" s="74">
        <f>2559831-0</f>
        <v>2559831</v>
      </c>
      <c r="C37" s="68" t="s">
        <v>51</v>
      </c>
      <c r="D37" s="74">
        <v>2559831</v>
      </c>
    </row>
  </sheetData>
  <mergeCells count="4">
    <mergeCell ref="A3:D3"/>
    <mergeCell ref="A4:B4"/>
    <mergeCell ref="A5:B5"/>
    <mergeCell ref="C5:D5"/>
  </mergeCells>
  <phoneticPr fontId="15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  <ignoredErrors>
    <ignoredError sqref="A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 pane="bottomLeft" activeCell="A8" sqref="A8"/>
    </sheetView>
  </sheetViews>
  <sheetFormatPr defaultColWidth="9.125" defaultRowHeight="14.25" customHeight="1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spans="1:6" ht="14.25" customHeight="1">
      <c r="A1" s="110" t="s">
        <v>352</v>
      </c>
      <c r="B1" s="1"/>
      <c r="C1" s="1"/>
      <c r="D1" s="1"/>
      <c r="E1" s="1"/>
      <c r="F1" s="1"/>
    </row>
    <row r="2" spans="1:6" ht="12" customHeight="1">
      <c r="A2" s="53">
        <v>1</v>
      </c>
      <c r="B2" s="54">
        <v>0</v>
      </c>
      <c r="C2" s="53">
        <v>1</v>
      </c>
      <c r="D2" s="55"/>
      <c r="E2" s="55"/>
      <c r="F2" s="52" t="s">
        <v>163</v>
      </c>
    </row>
    <row r="3" spans="1:6" ht="42" customHeight="1">
      <c r="A3" s="224" t="str">
        <f>"2025"&amp;"年部门政府性基金预算支出预算表"</f>
        <v>2025年部门政府性基金预算支出预算表</v>
      </c>
      <c r="B3" s="224" t="s">
        <v>164</v>
      </c>
      <c r="C3" s="225"/>
      <c r="D3" s="168"/>
      <c r="E3" s="168"/>
      <c r="F3" s="168"/>
    </row>
    <row r="4" spans="1:6" ht="13.5" customHeight="1">
      <c r="A4" s="217" t="s">
        <v>243</v>
      </c>
      <c r="B4" s="226" t="s">
        <v>165</v>
      </c>
      <c r="C4" s="227"/>
      <c r="D4" s="55"/>
      <c r="E4" s="55"/>
      <c r="F4" s="52" t="s">
        <v>1</v>
      </c>
    </row>
    <row r="5" spans="1:6" ht="19.5" customHeight="1">
      <c r="A5" s="176" t="s">
        <v>129</v>
      </c>
      <c r="B5" s="229" t="s">
        <v>70</v>
      </c>
      <c r="C5" s="176" t="s">
        <v>71</v>
      </c>
      <c r="D5" s="205" t="s">
        <v>166</v>
      </c>
      <c r="E5" s="172"/>
      <c r="F5" s="173"/>
    </row>
    <row r="6" spans="1:6" ht="18.75" customHeight="1">
      <c r="A6" s="197"/>
      <c r="B6" s="230"/>
      <c r="C6" s="197"/>
      <c r="D6" s="8" t="s">
        <v>55</v>
      </c>
      <c r="E6" s="7" t="s">
        <v>73</v>
      </c>
      <c r="F6" s="8" t="s">
        <v>74</v>
      </c>
    </row>
    <row r="7" spans="1:6" ht="18.75" customHeight="1">
      <c r="A7" s="28">
        <v>1</v>
      </c>
      <c r="B7" s="112">
        <v>2</v>
      </c>
      <c r="C7" s="28">
        <v>3</v>
      </c>
      <c r="D7" s="56">
        <v>4</v>
      </c>
      <c r="E7" s="56">
        <v>5</v>
      </c>
      <c r="F7" s="56">
        <v>6</v>
      </c>
    </row>
    <row r="8" spans="1:6" ht="21" customHeight="1">
      <c r="A8" s="111" t="s">
        <v>353</v>
      </c>
      <c r="B8" s="11"/>
      <c r="C8" s="11"/>
      <c r="D8" s="37"/>
      <c r="E8" s="37"/>
      <c r="F8" s="37"/>
    </row>
    <row r="9" spans="1:6" ht="21" customHeight="1">
      <c r="A9" s="11"/>
      <c r="B9" s="11"/>
      <c r="C9" s="11"/>
      <c r="D9" s="37"/>
      <c r="E9" s="37"/>
      <c r="F9" s="37"/>
    </row>
    <row r="10" spans="1:6" ht="18.75" customHeight="1">
      <c r="A10" s="151" t="s">
        <v>119</v>
      </c>
      <c r="B10" s="151" t="s">
        <v>119</v>
      </c>
      <c r="C10" s="228" t="s">
        <v>119</v>
      </c>
      <c r="D10" s="37"/>
      <c r="E10" s="37"/>
      <c r="F10" s="37"/>
    </row>
    <row r="12" spans="1:6" ht="14.25" customHeight="1">
      <c r="A12" s="110" t="s">
        <v>351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honeticPr fontId="15" type="noConversion"/>
  <printOptions horizontalCentered="1"/>
  <pageMargins left="0.37" right="0.37" top="0.56000000000000005" bottom="0.56000000000000005" header="0.48" footer="0.48"/>
  <pageSetup paperSize="9" scale="98" orientation="landscape"/>
  <ignoredErrors>
    <ignoredError sqref="A3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 pane="bottomLeft" activeCell="A4" sqref="A4:H4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customHeight="1">
      <c r="B2" s="39"/>
      <c r="C2" s="39"/>
      <c r="R2" s="3"/>
      <c r="S2" s="3" t="s">
        <v>167</v>
      </c>
    </row>
    <row r="3" spans="1:19" ht="41.25" customHeight="1">
      <c r="A3" s="242" t="str">
        <f>"2025"&amp;"年部门政府采购预算表"</f>
        <v>2025年部门政府采购预算表</v>
      </c>
      <c r="B3" s="198"/>
      <c r="C3" s="198"/>
      <c r="D3" s="199"/>
      <c r="E3" s="199"/>
      <c r="F3" s="199"/>
      <c r="G3" s="199"/>
      <c r="H3" s="199"/>
      <c r="I3" s="199"/>
      <c r="J3" s="199"/>
      <c r="K3" s="199"/>
      <c r="L3" s="199"/>
      <c r="M3" s="198"/>
      <c r="N3" s="199"/>
      <c r="O3" s="199"/>
      <c r="P3" s="198"/>
      <c r="Q3" s="199"/>
      <c r="R3" s="198"/>
      <c r="S3" s="198"/>
    </row>
    <row r="4" spans="1:19" ht="18.75" customHeight="1">
      <c r="A4" s="243" t="s">
        <v>243</v>
      </c>
      <c r="B4" s="244"/>
      <c r="C4" s="244"/>
      <c r="D4" s="245"/>
      <c r="E4" s="245"/>
      <c r="F4" s="245"/>
      <c r="G4" s="245"/>
      <c r="H4" s="245"/>
      <c r="I4" s="4"/>
      <c r="J4" s="4"/>
      <c r="K4" s="4"/>
      <c r="L4" s="4"/>
      <c r="R4" s="5"/>
      <c r="S4" s="52" t="s">
        <v>1</v>
      </c>
    </row>
    <row r="5" spans="1:19" ht="15.75" customHeight="1">
      <c r="A5" s="209" t="s">
        <v>128</v>
      </c>
      <c r="B5" s="234" t="s">
        <v>129</v>
      </c>
      <c r="C5" s="234" t="s">
        <v>168</v>
      </c>
      <c r="D5" s="237" t="s">
        <v>169</v>
      </c>
      <c r="E5" s="237" t="s">
        <v>170</v>
      </c>
      <c r="F5" s="237" t="s">
        <v>171</v>
      </c>
      <c r="G5" s="237" t="s">
        <v>172</v>
      </c>
      <c r="H5" s="237" t="s">
        <v>173</v>
      </c>
      <c r="I5" s="246" t="s">
        <v>136</v>
      </c>
      <c r="J5" s="246"/>
      <c r="K5" s="246"/>
      <c r="L5" s="246"/>
      <c r="M5" s="203"/>
      <c r="N5" s="246"/>
      <c r="O5" s="246"/>
      <c r="P5" s="202"/>
      <c r="Q5" s="246"/>
      <c r="R5" s="203"/>
      <c r="S5" s="204"/>
    </row>
    <row r="6" spans="1:19" ht="17.25" customHeight="1">
      <c r="A6" s="214"/>
      <c r="B6" s="235"/>
      <c r="C6" s="235"/>
      <c r="D6" s="238"/>
      <c r="E6" s="238"/>
      <c r="F6" s="238"/>
      <c r="G6" s="238"/>
      <c r="H6" s="238"/>
      <c r="I6" s="238" t="s">
        <v>55</v>
      </c>
      <c r="J6" s="238" t="s">
        <v>58</v>
      </c>
      <c r="K6" s="238" t="s">
        <v>174</v>
      </c>
      <c r="L6" s="238" t="s">
        <v>175</v>
      </c>
      <c r="M6" s="240" t="s">
        <v>176</v>
      </c>
      <c r="N6" s="247" t="s">
        <v>177</v>
      </c>
      <c r="O6" s="247"/>
      <c r="P6" s="248"/>
      <c r="Q6" s="247"/>
      <c r="R6" s="249"/>
      <c r="S6" s="236"/>
    </row>
    <row r="7" spans="1:19" ht="54" customHeight="1">
      <c r="A7" s="210"/>
      <c r="B7" s="236"/>
      <c r="C7" s="236"/>
      <c r="D7" s="239"/>
      <c r="E7" s="239"/>
      <c r="F7" s="239"/>
      <c r="G7" s="239"/>
      <c r="H7" s="239"/>
      <c r="I7" s="239"/>
      <c r="J7" s="239" t="s">
        <v>57</v>
      </c>
      <c r="K7" s="239"/>
      <c r="L7" s="239"/>
      <c r="M7" s="241"/>
      <c r="N7" s="42" t="s">
        <v>57</v>
      </c>
      <c r="O7" s="42" t="s">
        <v>64</v>
      </c>
      <c r="P7" s="41" t="s">
        <v>65</v>
      </c>
      <c r="Q7" s="42" t="s">
        <v>66</v>
      </c>
      <c r="R7" s="46" t="s">
        <v>67</v>
      </c>
      <c r="S7" s="41" t="s">
        <v>68</v>
      </c>
    </row>
    <row r="8" spans="1:19" ht="18" customHeight="1">
      <c r="A8" s="49">
        <v>1</v>
      </c>
      <c r="B8" s="114">
        <v>2</v>
      </c>
      <c r="C8" s="50">
        <v>3</v>
      </c>
      <c r="D8" s="50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49">
        <v>12</v>
      </c>
      <c r="M8" s="49">
        <v>13</v>
      </c>
      <c r="N8" s="49">
        <v>14</v>
      </c>
      <c r="O8" s="49">
        <v>15</v>
      </c>
      <c r="P8" s="49">
        <v>16</v>
      </c>
      <c r="Q8" s="49">
        <v>17</v>
      </c>
      <c r="R8" s="49">
        <v>18</v>
      </c>
      <c r="S8" s="49">
        <v>19</v>
      </c>
    </row>
    <row r="9" spans="1:19" ht="21" customHeight="1">
      <c r="A9" s="113" t="s">
        <v>355</v>
      </c>
      <c r="B9" s="43" t="s">
        <v>223</v>
      </c>
      <c r="C9" s="115" t="s">
        <v>356</v>
      </c>
      <c r="D9" s="116" t="s">
        <v>357</v>
      </c>
      <c r="E9" s="116" t="s">
        <v>357</v>
      </c>
      <c r="F9" s="116" t="s">
        <v>358</v>
      </c>
      <c r="G9" s="51">
        <v>55</v>
      </c>
      <c r="H9" s="37">
        <v>9900</v>
      </c>
      <c r="I9" s="37">
        <v>9900</v>
      </c>
      <c r="J9" s="37">
        <v>9900</v>
      </c>
      <c r="K9" s="37"/>
      <c r="L9" s="37"/>
      <c r="M9" s="37"/>
      <c r="N9" s="37"/>
      <c r="O9" s="37"/>
      <c r="P9" s="37"/>
      <c r="Q9" s="37"/>
      <c r="R9" s="37"/>
      <c r="S9" s="37"/>
    </row>
    <row r="10" spans="1:19" ht="21" customHeight="1">
      <c r="A10" s="250" t="s">
        <v>119</v>
      </c>
      <c r="B10" s="201"/>
      <c r="C10" s="201"/>
      <c r="D10" s="251"/>
      <c r="E10" s="251"/>
      <c r="F10" s="251"/>
      <c r="G10" s="138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</row>
    <row r="11" spans="1:19" ht="21" customHeight="1">
      <c r="A11" s="231" t="s">
        <v>178</v>
      </c>
      <c r="B11" s="226"/>
      <c r="C11" s="226"/>
      <c r="D11" s="231"/>
      <c r="E11" s="231"/>
      <c r="F11" s="231"/>
      <c r="G11" s="232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honeticPr fontId="15" type="noConversion"/>
  <printOptions horizontalCentered="1"/>
  <pageMargins left="0.96" right="0.96" top="0.72" bottom="0.72" header="0" footer="0"/>
  <pageSetup paperSize="9" scale="6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 pane="bottomLeft" activeCell="A27" sqref="A27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4.25" customHeight="1">
      <c r="A1" s="125" t="s">
        <v>360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5" customHeight="1">
      <c r="A2" s="34"/>
      <c r="B2" s="39"/>
      <c r="C2" s="39"/>
      <c r="D2" s="39"/>
      <c r="E2" s="39"/>
      <c r="F2" s="39"/>
      <c r="G2" s="39"/>
      <c r="H2" s="34"/>
      <c r="I2" s="34"/>
      <c r="J2" s="34"/>
      <c r="K2" s="34"/>
      <c r="L2" s="34"/>
      <c r="M2" s="34"/>
      <c r="N2" s="45"/>
      <c r="O2" s="34"/>
      <c r="P2" s="34"/>
      <c r="Q2" s="39"/>
      <c r="R2" s="34"/>
      <c r="S2" s="47"/>
      <c r="T2" s="47" t="s">
        <v>179</v>
      </c>
    </row>
    <row r="3" spans="1:20" ht="41.25" customHeight="1">
      <c r="A3" s="242" t="str">
        <f>"2025"&amp;"年部门政府购买服务预算表"</f>
        <v>2025年部门政府购买服务预算表</v>
      </c>
      <c r="B3" s="198"/>
      <c r="C3" s="198"/>
      <c r="D3" s="198"/>
      <c r="E3" s="198"/>
      <c r="F3" s="198"/>
      <c r="G3" s="198"/>
      <c r="H3" s="252"/>
      <c r="I3" s="252"/>
      <c r="J3" s="252"/>
      <c r="K3" s="252"/>
      <c r="L3" s="252"/>
      <c r="M3" s="252"/>
      <c r="N3" s="253"/>
      <c r="O3" s="252"/>
      <c r="P3" s="252"/>
      <c r="Q3" s="198"/>
      <c r="R3" s="252"/>
      <c r="S3" s="253"/>
      <c r="T3" s="198"/>
    </row>
    <row r="4" spans="1:20" ht="22.5" customHeight="1">
      <c r="A4" s="254" t="s">
        <v>243</v>
      </c>
      <c r="B4" s="244"/>
      <c r="C4" s="244"/>
      <c r="D4" s="244"/>
      <c r="E4" s="244"/>
      <c r="F4" s="244"/>
      <c r="G4" s="244"/>
      <c r="H4" s="255"/>
      <c r="I4" s="255"/>
      <c r="J4" s="33"/>
      <c r="K4" s="33"/>
      <c r="L4" s="33"/>
      <c r="M4" s="33"/>
      <c r="N4" s="45"/>
      <c r="O4" s="34"/>
      <c r="P4" s="34"/>
      <c r="Q4" s="39"/>
      <c r="R4" s="34"/>
      <c r="S4" s="48"/>
      <c r="T4" s="47" t="s">
        <v>1</v>
      </c>
    </row>
    <row r="5" spans="1:20" ht="24" customHeight="1">
      <c r="A5" s="209" t="s">
        <v>128</v>
      </c>
      <c r="B5" s="234" t="s">
        <v>129</v>
      </c>
      <c r="C5" s="234" t="s">
        <v>168</v>
      </c>
      <c r="D5" s="234" t="s">
        <v>180</v>
      </c>
      <c r="E5" s="234" t="s">
        <v>181</v>
      </c>
      <c r="F5" s="234" t="s">
        <v>182</v>
      </c>
      <c r="G5" s="234" t="s">
        <v>183</v>
      </c>
      <c r="H5" s="237" t="s">
        <v>184</v>
      </c>
      <c r="I5" s="237" t="s">
        <v>185</v>
      </c>
      <c r="J5" s="246" t="s">
        <v>136</v>
      </c>
      <c r="K5" s="246"/>
      <c r="L5" s="246"/>
      <c r="M5" s="246"/>
      <c r="N5" s="203"/>
      <c r="O5" s="246"/>
      <c r="P5" s="246"/>
      <c r="Q5" s="202"/>
      <c r="R5" s="246"/>
      <c r="S5" s="203"/>
      <c r="T5" s="204"/>
    </row>
    <row r="6" spans="1:20" ht="24" customHeight="1">
      <c r="A6" s="214"/>
      <c r="B6" s="235"/>
      <c r="C6" s="235"/>
      <c r="D6" s="235"/>
      <c r="E6" s="235"/>
      <c r="F6" s="235"/>
      <c r="G6" s="235"/>
      <c r="H6" s="238"/>
      <c r="I6" s="238"/>
      <c r="J6" s="238" t="s">
        <v>55</v>
      </c>
      <c r="K6" s="238" t="s">
        <v>58</v>
      </c>
      <c r="L6" s="238" t="s">
        <v>174</v>
      </c>
      <c r="M6" s="238" t="s">
        <v>175</v>
      </c>
      <c r="N6" s="240" t="s">
        <v>176</v>
      </c>
      <c r="O6" s="247" t="s">
        <v>177</v>
      </c>
      <c r="P6" s="247"/>
      <c r="Q6" s="248"/>
      <c r="R6" s="247"/>
      <c r="S6" s="249"/>
      <c r="T6" s="236"/>
    </row>
    <row r="7" spans="1:20" ht="54" customHeight="1">
      <c r="A7" s="210"/>
      <c r="B7" s="236"/>
      <c r="C7" s="236"/>
      <c r="D7" s="236"/>
      <c r="E7" s="236"/>
      <c r="F7" s="236"/>
      <c r="G7" s="236"/>
      <c r="H7" s="239"/>
      <c r="I7" s="239"/>
      <c r="J7" s="239"/>
      <c r="K7" s="239" t="s">
        <v>57</v>
      </c>
      <c r="L7" s="239"/>
      <c r="M7" s="239"/>
      <c r="N7" s="241"/>
      <c r="O7" s="42" t="s">
        <v>57</v>
      </c>
      <c r="P7" s="42" t="s">
        <v>64</v>
      </c>
      <c r="Q7" s="41" t="s">
        <v>65</v>
      </c>
      <c r="R7" s="42" t="s">
        <v>66</v>
      </c>
      <c r="S7" s="46" t="s">
        <v>67</v>
      </c>
      <c r="T7" s="41" t="s">
        <v>68</v>
      </c>
    </row>
    <row r="8" spans="1:20" ht="17.25" customHeight="1">
      <c r="A8" s="9">
        <v>1</v>
      </c>
      <c r="B8" s="41">
        <v>2</v>
      </c>
      <c r="C8" s="9">
        <v>3</v>
      </c>
      <c r="D8" s="9">
        <v>4</v>
      </c>
      <c r="E8" s="41">
        <v>5</v>
      </c>
      <c r="F8" s="9">
        <v>6</v>
      </c>
      <c r="G8" s="9">
        <v>7</v>
      </c>
      <c r="H8" s="41">
        <v>8</v>
      </c>
      <c r="I8" s="9">
        <v>9</v>
      </c>
      <c r="J8" s="9">
        <v>10</v>
      </c>
      <c r="K8" s="41">
        <v>11</v>
      </c>
      <c r="L8" s="9">
        <v>12</v>
      </c>
      <c r="M8" s="9">
        <v>13</v>
      </c>
      <c r="N8" s="41">
        <v>14</v>
      </c>
      <c r="O8" s="9">
        <v>15</v>
      </c>
      <c r="P8" s="9">
        <v>16</v>
      </c>
      <c r="Q8" s="41">
        <v>17</v>
      </c>
      <c r="R8" s="9">
        <v>18</v>
      </c>
      <c r="S8" s="9">
        <v>19</v>
      </c>
      <c r="T8" s="9">
        <v>20</v>
      </c>
    </row>
    <row r="9" spans="1:20" ht="21" customHeight="1">
      <c r="A9" s="117" t="s">
        <v>359</v>
      </c>
      <c r="B9" s="43"/>
      <c r="C9" s="43"/>
      <c r="D9" s="43"/>
      <c r="E9" s="43"/>
      <c r="F9" s="43"/>
      <c r="G9" s="43"/>
      <c r="H9" s="44"/>
      <c r="I9" s="44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spans="1:20" ht="21" customHeight="1">
      <c r="A10" s="250" t="s">
        <v>119</v>
      </c>
      <c r="B10" s="201"/>
      <c r="C10" s="201"/>
      <c r="D10" s="201"/>
      <c r="E10" s="201"/>
      <c r="F10" s="201"/>
      <c r="G10" s="201"/>
      <c r="H10" s="251"/>
      <c r="I10" s="148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</row>
    <row r="12" spans="1:20" ht="14.25" customHeight="1">
      <c r="A12" t="s">
        <v>360</v>
      </c>
    </row>
  </sheetData>
  <mergeCells count="19"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A3:T3"/>
    <mergeCell ref="A4:I4"/>
    <mergeCell ref="J5:T5"/>
    <mergeCell ref="O6:T6"/>
    <mergeCell ref="J6:J7"/>
    <mergeCell ref="K6:K7"/>
  </mergeCells>
  <phoneticPr fontId="15" type="noConversion"/>
  <printOptions horizontalCentered="1"/>
  <pageMargins left="0.96" right="0.96" top="0.72" bottom="0.72" header="0" footer="0"/>
  <pageSetup paperSize="9" scale="6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X11"/>
  <sheetViews>
    <sheetView showZeros="0" topLeftCell="I1" workbookViewId="0">
      <pane ySplit="1" topLeftCell="A2" activePane="bottomLeft" state="frozen"/>
      <selection pane="bottomLeft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spans="1:24" ht="14.25" customHeight="1">
      <c r="A1" s="125" t="s">
        <v>361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7.25" customHeight="1">
      <c r="D2" s="32"/>
      <c r="W2" s="3"/>
      <c r="X2" s="3" t="s">
        <v>186</v>
      </c>
    </row>
    <row r="3" spans="1:24" ht="41.25" customHeight="1">
      <c r="A3" s="242" t="str">
        <f>"2025"&amp;"年对下转移支付预算表"</f>
        <v>2025年对下转移支付预算表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8"/>
      <c r="X3" s="198"/>
    </row>
    <row r="4" spans="1:24" ht="18" customHeight="1">
      <c r="A4" s="254" t="s">
        <v>243</v>
      </c>
      <c r="B4" s="255"/>
      <c r="C4" s="255"/>
      <c r="D4" s="256"/>
      <c r="E4" s="257"/>
      <c r="F4" s="257"/>
      <c r="G4" s="257"/>
      <c r="H4" s="257"/>
      <c r="I4" s="257"/>
      <c r="W4" s="5"/>
      <c r="X4" s="5" t="s">
        <v>1</v>
      </c>
    </row>
    <row r="5" spans="1:24" ht="19.5" customHeight="1">
      <c r="A5" s="215" t="s">
        <v>187</v>
      </c>
      <c r="B5" s="205" t="s">
        <v>136</v>
      </c>
      <c r="C5" s="172"/>
      <c r="D5" s="172"/>
      <c r="E5" s="205" t="s">
        <v>188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202"/>
      <c r="X5" s="204"/>
    </row>
    <row r="6" spans="1:24" ht="40.5" customHeight="1">
      <c r="A6" s="177"/>
      <c r="B6" s="13" t="s">
        <v>55</v>
      </c>
      <c r="C6" s="6" t="s">
        <v>58</v>
      </c>
      <c r="D6" s="35" t="s">
        <v>174</v>
      </c>
      <c r="E6" s="22" t="s">
        <v>189</v>
      </c>
      <c r="F6" s="22" t="s">
        <v>190</v>
      </c>
      <c r="G6" s="22" t="s">
        <v>191</v>
      </c>
      <c r="H6" s="22" t="s">
        <v>192</v>
      </c>
      <c r="I6" s="22" t="s">
        <v>193</v>
      </c>
      <c r="J6" s="22" t="s">
        <v>194</v>
      </c>
      <c r="K6" s="22" t="s">
        <v>195</v>
      </c>
      <c r="L6" s="22" t="s">
        <v>196</v>
      </c>
      <c r="M6" s="22" t="s">
        <v>197</v>
      </c>
      <c r="N6" s="22" t="s">
        <v>198</v>
      </c>
      <c r="O6" s="22" t="s">
        <v>199</v>
      </c>
      <c r="P6" s="22" t="s">
        <v>200</v>
      </c>
      <c r="Q6" s="22" t="s">
        <v>201</v>
      </c>
      <c r="R6" s="22" t="s">
        <v>202</v>
      </c>
      <c r="S6" s="22" t="s">
        <v>203</v>
      </c>
      <c r="T6" s="22" t="s">
        <v>204</v>
      </c>
      <c r="U6" s="22" t="s">
        <v>205</v>
      </c>
      <c r="V6" s="22" t="s">
        <v>206</v>
      </c>
      <c r="W6" s="22" t="s">
        <v>207</v>
      </c>
      <c r="X6" s="38" t="s">
        <v>208</v>
      </c>
    </row>
    <row r="7" spans="1:24" ht="19.5" customHeight="1">
      <c r="A7" s="10">
        <v>1</v>
      </c>
      <c r="B7" s="10">
        <v>2</v>
      </c>
      <c r="C7" s="10">
        <v>3</v>
      </c>
      <c r="D7" s="36">
        <v>4</v>
      </c>
      <c r="E7" s="17">
        <v>5</v>
      </c>
      <c r="F7" s="10">
        <v>6</v>
      </c>
      <c r="G7" s="10">
        <v>7</v>
      </c>
      <c r="H7" s="36">
        <v>8</v>
      </c>
      <c r="I7" s="10">
        <v>9</v>
      </c>
      <c r="J7" s="10">
        <v>10</v>
      </c>
      <c r="K7" s="10">
        <v>11</v>
      </c>
      <c r="L7" s="36">
        <v>12</v>
      </c>
      <c r="M7" s="10">
        <v>13</v>
      </c>
      <c r="N7" s="10">
        <v>14</v>
      </c>
      <c r="O7" s="10">
        <v>15</v>
      </c>
      <c r="P7" s="36">
        <v>16</v>
      </c>
      <c r="Q7" s="10">
        <v>17</v>
      </c>
      <c r="R7" s="10">
        <v>18</v>
      </c>
      <c r="S7" s="10">
        <v>19</v>
      </c>
      <c r="T7" s="36">
        <v>20</v>
      </c>
      <c r="U7" s="36">
        <v>21</v>
      </c>
      <c r="V7" s="36">
        <v>22</v>
      </c>
      <c r="W7" s="17">
        <v>23</v>
      </c>
      <c r="X7" s="17">
        <v>24</v>
      </c>
    </row>
    <row r="8" spans="1:24" ht="19.5" customHeight="1">
      <c r="A8" s="93" t="s">
        <v>362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</row>
    <row r="9" spans="1:24" ht="19.5" customHeight="1">
      <c r="A9" s="29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</row>
    <row r="11" spans="1:24" ht="14.25" customHeight="1">
      <c r="A11" t="s">
        <v>361</v>
      </c>
    </row>
  </sheetData>
  <mergeCells count="5">
    <mergeCell ref="A3:X3"/>
    <mergeCell ref="A4:I4"/>
    <mergeCell ref="B5:D5"/>
    <mergeCell ref="E5:X5"/>
    <mergeCell ref="A5:A6"/>
  </mergeCells>
  <phoneticPr fontId="15" type="noConversion"/>
  <printOptions horizontalCentered="1"/>
  <pageMargins left="0.96" right="0.96" top="0.72" bottom="0.72" header="0" footer="0"/>
  <pageSetup paperSize="9" scale="57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24"/>
  <sheetViews>
    <sheetView showZeros="0" tabSelected="1" workbookViewId="0">
      <pane ySplit="1" topLeftCell="A2" activePane="bottomLeft" state="frozen"/>
      <selection pane="bottomLeft" activeCell="F28" sqref="F28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2" customHeight="1">
      <c r="A1" s="127" t="s">
        <v>363</v>
      </c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>
      <c r="J2" s="3" t="s">
        <v>209</v>
      </c>
    </row>
    <row r="3" spans="1:10" ht="41.25" customHeight="1">
      <c r="A3" s="216" t="str">
        <f>"2025"&amp;"年对下转移支付绩效目标表"</f>
        <v>2025年对下转移支付绩效目标表</v>
      </c>
      <c r="B3" s="199"/>
      <c r="C3" s="199"/>
      <c r="D3" s="199"/>
      <c r="E3" s="199"/>
      <c r="F3" s="198"/>
      <c r="G3" s="199"/>
      <c r="H3" s="198"/>
      <c r="I3" s="198"/>
      <c r="J3" s="199"/>
    </row>
    <row r="4" spans="1:10" ht="17.25" customHeight="1">
      <c r="A4" s="217" t="s">
        <v>242</v>
      </c>
      <c r="B4" s="131"/>
      <c r="C4" s="131"/>
      <c r="D4" s="131"/>
      <c r="E4" s="131"/>
      <c r="F4" s="131"/>
      <c r="G4" s="131"/>
      <c r="H4" s="131"/>
    </row>
    <row r="5" spans="1:10" ht="44.25" customHeight="1">
      <c r="A5" s="27" t="s">
        <v>187</v>
      </c>
      <c r="B5" s="27" t="s">
        <v>154</v>
      </c>
      <c r="C5" s="27" t="s">
        <v>155</v>
      </c>
      <c r="D5" s="27" t="s">
        <v>156</v>
      </c>
      <c r="E5" s="27" t="s">
        <v>157</v>
      </c>
      <c r="F5" s="28" t="s">
        <v>158</v>
      </c>
      <c r="G5" s="27" t="s">
        <v>159</v>
      </c>
      <c r="H5" s="28" t="s">
        <v>160</v>
      </c>
      <c r="I5" s="28" t="s">
        <v>161</v>
      </c>
      <c r="J5" s="27" t="s">
        <v>162</v>
      </c>
    </row>
    <row r="6" spans="1:10" ht="14.25" customHeight="1">
      <c r="A6" s="27">
        <v>1</v>
      </c>
      <c r="B6" s="27">
        <v>2</v>
      </c>
      <c r="C6" s="27">
        <v>3</v>
      </c>
      <c r="D6" s="27">
        <v>4</v>
      </c>
      <c r="E6" s="27">
        <v>5</v>
      </c>
      <c r="F6" s="28">
        <v>6</v>
      </c>
      <c r="G6" s="27">
        <v>7</v>
      </c>
      <c r="H6" s="28">
        <v>8</v>
      </c>
      <c r="I6" s="28">
        <v>9</v>
      </c>
      <c r="J6" s="27">
        <v>10</v>
      </c>
    </row>
    <row r="7" spans="1:10" ht="42" customHeight="1">
      <c r="A7" s="93" t="s">
        <v>364</v>
      </c>
      <c r="B7" s="29"/>
      <c r="C7" s="29"/>
      <c r="D7" s="29"/>
      <c r="E7" s="30"/>
      <c r="F7" s="31"/>
      <c r="G7" s="30"/>
      <c r="H7" s="31"/>
      <c r="I7" s="31"/>
      <c r="J7" s="30"/>
    </row>
    <row r="8" spans="1:10" ht="42" customHeight="1">
      <c r="A8" s="14"/>
      <c r="B8" s="11"/>
      <c r="C8" s="11"/>
      <c r="D8" s="11"/>
      <c r="E8" s="14"/>
      <c r="F8" s="11"/>
      <c r="G8" s="14"/>
      <c r="H8" s="11"/>
      <c r="I8" s="11"/>
      <c r="J8" s="14"/>
    </row>
    <row r="10" spans="1:10" ht="12" customHeight="1">
      <c r="A10" s="100" t="s">
        <v>363</v>
      </c>
    </row>
    <row r="24" spans="1:1" ht="12" customHeight="1">
      <c r="A24" s="126"/>
    </row>
  </sheetData>
  <mergeCells count="2">
    <mergeCell ref="A3:J3"/>
    <mergeCell ref="A4:H4"/>
  </mergeCells>
  <phoneticPr fontId="15" type="noConversion"/>
  <printOptions horizontalCentered="1"/>
  <pageMargins left="0.96" right="0.96" top="0.72" bottom="0.72" header="0" footer="0"/>
  <pageSetup paperSize="9" scale="6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 pane="bottomLeft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spans="1:9" ht="14.25" customHeight="1">
      <c r="A1" s="127" t="s">
        <v>365</v>
      </c>
      <c r="B1" s="1"/>
      <c r="C1" s="1"/>
      <c r="D1" s="1"/>
      <c r="E1" s="1"/>
      <c r="F1" s="1"/>
      <c r="G1" s="1"/>
      <c r="H1" s="1"/>
      <c r="I1" s="1"/>
    </row>
    <row r="2" spans="1:9" ht="14.25" customHeight="1">
      <c r="A2" s="258" t="s">
        <v>210</v>
      </c>
      <c r="B2" s="259"/>
      <c r="C2" s="259"/>
      <c r="D2" s="260"/>
      <c r="E2" s="260"/>
      <c r="F2" s="260"/>
      <c r="G2" s="259"/>
      <c r="H2" s="259"/>
      <c r="I2" s="260"/>
    </row>
    <row r="3" spans="1:9" ht="41.25" customHeight="1">
      <c r="A3" s="130" t="str">
        <f>"2025"&amp;"年新增资产配置预算表"</f>
        <v>2025年新增资产配置预算表</v>
      </c>
      <c r="B3" s="182"/>
      <c r="C3" s="182"/>
      <c r="D3" s="181"/>
      <c r="E3" s="181"/>
      <c r="F3" s="181"/>
      <c r="G3" s="182"/>
      <c r="H3" s="182"/>
      <c r="I3" s="181"/>
    </row>
    <row r="4" spans="1:9" ht="14.25" customHeight="1">
      <c r="A4" s="261" t="s">
        <v>243</v>
      </c>
      <c r="B4" s="262"/>
      <c r="C4" s="262"/>
      <c r="D4" s="21"/>
      <c r="F4" s="20"/>
      <c r="G4" s="19"/>
      <c r="H4" s="19"/>
      <c r="I4" s="26" t="s">
        <v>1</v>
      </c>
    </row>
    <row r="5" spans="1:9" ht="28.5" customHeight="1">
      <c r="A5" s="183" t="s">
        <v>128</v>
      </c>
      <c r="B5" s="184" t="s">
        <v>129</v>
      </c>
      <c r="C5" s="142" t="s">
        <v>211</v>
      </c>
      <c r="D5" s="183" t="s">
        <v>212</v>
      </c>
      <c r="E5" s="183" t="s">
        <v>213</v>
      </c>
      <c r="F5" s="183" t="s">
        <v>214</v>
      </c>
      <c r="G5" s="184" t="s">
        <v>215</v>
      </c>
      <c r="H5" s="263"/>
      <c r="I5" s="183"/>
    </row>
    <row r="6" spans="1:9" ht="21" customHeight="1">
      <c r="A6" s="142"/>
      <c r="B6" s="187"/>
      <c r="C6" s="187"/>
      <c r="D6" s="186"/>
      <c r="E6" s="187"/>
      <c r="F6" s="187"/>
      <c r="G6" s="22" t="s">
        <v>172</v>
      </c>
      <c r="H6" s="22" t="s">
        <v>216</v>
      </c>
      <c r="I6" s="22" t="s">
        <v>217</v>
      </c>
    </row>
    <row r="7" spans="1:9" s="122" customFormat="1" ht="17.25" customHeight="1">
      <c r="A7" s="84">
        <v>1</v>
      </c>
      <c r="B7" s="119"/>
      <c r="C7" s="120">
        <v>2</v>
      </c>
      <c r="D7" s="84">
        <v>3</v>
      </c>
      <c r="E7" s="121">
        <v>4</v>
      </c>
      <c r="F7" s="84">
        <v>5</v>
      </c>
      <c r="G7" s="120">
        <v>6</v>
      </c>
      <c r="H7" s="99">
        <v>7</v>
      </c>
      <c r="I7" s="121">
        <v>8</v>
      </c>
    </row>
    <row r="8" spans="1:9" ht="19.5" customHeight="1">
      <c r="A8" s="118" t="s">
        <v>364</v>
      </c>
      <c r="B8" s="16"/>
      <c r="C8" s="16"/>
      <c r="D8" s="14"/>
      <c r="E8" s="11"/>
      <c r="F8" s="23"/>
      <c r="G8" s="24"/>
      <c r="H8" s="25"/>
      <c r="I8" s="25"/>
    </row>
    <row r="9" spans="1:9" ht="19.5" customHeight="1">
      <c r="A9" s="264" t="s">
        <v>55</v>
      </c>
      <c r="B9" s="265"/>
      <c r="C9" s="265"/>
      <c r="D9" s="266"/>
      <c r="E9" s="267"/>
      <c r="F9" s="267"/>
      <c r="G9" s="24"/>
      <c r="H9" s="25"/>
      <c r="I9" s="25"/>
    </row>
    <row r="11" spans="1:9" ht="14.25" customHeight="1">
      <c r="A11" s="100" t="s">
        <v>365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honeticPr fontId="15" type="noConversion"/>
  <pageMargins left="0.67" right="0.67" top="0.72" bottom="0.72" header="0.28000000000000003" footer="0.28000000000000003"/>
  <pageSetup paperSize="9" fitToWidth="0" fitToHeight="0" orientation="portrait"/>
  <ignoredErrors>
    <ignoredError sqref="A3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 pane="bottomLeft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spans="1:11" ht="14.25" customHeight="1">
      <c r="A1" s="125" t="s">
        <v>366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D2" s="2"/>
      <c r="E2" s="2"/>
      <c r="F2" s="2"/>
      <c r="G2" s="2"/>
      <c r="K2" s="3" t="s">
        <v>218</v>
      </c>
    </row>
    <row r="3" spans="1:11" ht="41.25" customHeight="1">
      <c r="A3" s="199" t="str">
        <f>"2025"&amp;"年上级转移支付补助项目支出预算表"</f>
        <v>2025年上级转移支付补助项目支出预算表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</row>
    <row r="4" spans="1:11" ht="13.5" customHeight="1">
      <c r="A4" s="217" t="s">
        <v>242</v>
      </c>
      <c r="B4" s="268"/>
      <c r="C4" s="268"/>
      <c r="D4" s="268"/>
      <c r="E4" s="268"/>
      <c r="F4" s="268"/>
      <c r="G4" s="268"/>
      <c r="H4" s="4"/>
      <c r="I4" s="4"/>
      <c r="J4" s="4"/>
      <c r="K4" s="5" t="s">
        <v>1</v>
      </c>
    </row>
    <row r="5" spans="1:11" ht="21.75" customHeight="1">
      <c r="A5" s="188" t="s">
        <v>147</v>
      </c>
      <c r="B5" s="188" t="s">
        <v>131</v>
      </c>
      <c r="C5" s="188" t="s">
        <v>148</v>
      </c>
      <c r="D5" s="209" t="s">
        <v>132</v>
      </c>
      <c r="E5" s="209" t="s">
        <v>133</v>
      </c>
      <c r="F5" s="209" t="s">
        <v>149</v>
      </c>
      <c r="G5" s="209" t="s">
        <v>150</v>
      </c>
      <c r="H5" s="215" t="s">
        <v>55</v>
      </c>
      <c r="I5" s="205" t="s">
        <v>219</v>
      </c>
      <c r="J5" s="172"/>
      <c r="K5" s="173"/>
    </row>
    <row r="6" spans="1:11" ht="21.75" customHeight="1">
      <c r="A6" s="194"/>
      <c r="B6" s="194"/>
      <c r="C6" s="194"/>
      <c r="D6" s="214"/>
      <c r="E6" s="214"/>
      <c r="F6" s="214"/>
      <c r="G6" s="214"/>
      <c r="H6" s="195"/>
      <c r="I6" s="209" t="s">
        <v>58</v>
      </c>
      <c r="J6" s="209" t="s">
        <v>59</v>
      </c>
      <c r="K6" s="209" t="s">
        <v>60</v>
      </c>
    </row>
    <row r="7" spans="1:11" ht="40.5" customHeight="1">
      <c r="A7" s="189"/>
      <c r="B7" s="189"/>
      <c r="C7" s="189"/>
      <c r="D7" s="210"/>
      <c r="E7" s="210"/>
      <c r="F7" s="210"/>
      <c r="G7" s="210"/>
      <c r="H7" s="177"/>
      <c r="I7" s="210" t="s">
        <v>57</v>
      </c>
      <c r="J7" s="210"/>
      <c r="K7" s="210"/>
    </row>
    <row r="8" spans="1:11" ht="15" customHeigh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7">
        <v>10</v>
      </c>
      <c r="K8" s="17">
        <v>11</v>
      </c>
    </row>
    <row r="9" spans="1:11" ht="18.75" customHeight="1">
      <c r="A9" s="118" t="s">
        <v>364</v>
      </c>
      <c r="B9" s="11"/>
      <c r="C9" s="14"/>
      <c r="D9" s="14"/>
      <c r="E9" s="14"/>
      <c r="F9" s="14"/>
      <c r="G9" s="14"/>
      <c r="H9" s="15"/>
      <c r="I9" s="18"/>
      <c r="J9" s="18"/>
      <c r="K9" s="15"/>
    </row>
    <row r="10" spans="1:11" ht="18.75" customHeight="1">
      <c r="A10" s="16"/>
      <c r="B10" s="11"/>
      <c r="C10" s="11"/>
      <c r="D10" s="11"/>
      <c r="E10" s="11"/>
      <c r="F10" s="11"/>
      <c r="G10" s="11"/>
      <c r="H10" s="12"/>
      <c r="I10" s="12"/>
      <c r="J10" s="12"/>
      <c r="K10" s="15"/>
    </row>
    <row r="11" spans="1:11" ht="18.75" customHeight="1">
      <c r="A11" s="190" t="s">
        <v>119</v>
      </c>
      <c r="B11" s="191"/>
      <c r="C11" s="191"/>
      <c r="D11" s="191"/>
      <c r="E11" s="191"/>
      <c r="F11" s="191"/>
      <c r="G11" s="213"/>
      <c r="H11" s="12"/>
      <c r="I11" s="12"/>
      <c r="J11" s="12"/>
      <c r="K11" s="15"/>
    </row>
    <row r="13" spans="1:11" ht="14.25" customHeight="1">
      <c r="A13" t="s">
        <v>366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honeticPr fontId="15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 pane="bottomLeft" activeCell="F26" sqref="F26"/>
    </sheetView>
  </sheetViews>
  <sheetFormatPr defaultColWidth="9.125" defaultRowHeight="14.25" customHeight="1"/>
  <cols>
    <col min="1" max="1" width="35.25" customWidth="1"/>
    <col min="2" max="4" width="28" customWidth="1"/>
    <col min="5" max="7" width="23.8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3.5" customHeight="1">
      <c r="D2" s="2"/>
      <c r="G2" s="3" t="s">
        <v>220</v>
      </c>
    </row>
    <row r="3" spans="1:7" ht="41.25" customHeight="1">
      <c r="A3" s="199" t="str">
        <f>"2025"&amp;"年部门项目中期规划预算表"</f>
        <v>2025年部门项目中期规划预算表</v>
      </c>
      <c r="B3" s="199"/>
      <c r="C3" s="199"/>
      <c r="D3" s="199"/>
      <c r="E3" s="199"/>
      <c r="F3" s="199"/>
      <c r="G3" s="199"/>
    </row>
    <row r="4" spans="1:7" ht="13.5" customHeight="1">
      <c r="A4" s="217" t="s">
        <v>354</v>
      </c>
      <c r="B4" s="268"/>
      <c r="C4" s="268"/>
      <c r="D4" s="268"/>
      <c r="E4" s="4"/>
      <c r="F4" s="4"/>
      <c r="G4" s="5" t="s">
        <v>1</v>
      </c>
    </row>
    <row r="5" spans="1:7" ht="21.75" customHeight="1">
      <c r="A5" s="188" t="s">
        <v>148</v>
      </c>
      <c r="B5" s="188" t="s">
        <v>147</v>
      </c>
      <c r="C5" s="188" t="s">
        <v>131</v>
      </c>
      <c r="D5" s="209" t="s">
        <v>221</v>
      </c>
      <c r="E5" s="205" t="s">
        <v>58</v>
      </c>
      <c r="F5" s="172"/>
      <c r="G5" s="173"/>
    </row>
    <row r="6" spans="1:7" ht="21.75" customHeight="1">
      <c r="A6" s="194"/>
      <c r="B6" s="194"/>
      <c r="C6" s="194"/>
      <c r="D6" s="214"/>
      <c r="E6" s="272" t="str">
        <f>"2025"&amp;"年"</f>
        <v>2025年</v>
      </c>
      <c r="F6" s="209" t="str">
        <f>("2025"+1)&amp;"年"</f>
        <v>2026年</v>
      </c>
      <c r="G6" s="209" t="str">
        <f>("2025"+2)&amp;"年"</f>
        <v>2027年</v>
      </c>
    </row>
    <row r="7" spans="1:7" ht="40.5" customHeight="1">
      <c r="A7" s="189"/>
      <c r="B7" s="189"/>
      <c r="C7" s="189"/>
      <c r="D7" s="210"/>
      <c r="E7" s="177"/>
      <c r="F7" s="210" t="s">
        <v>57</v>
      </c>
      <c r="G7" s="210"/>
    </row>
    <row r="8" spans="1:7" ht="15" customHeigh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</row>
    <row r="9" spans="1:7" ht="17.25" customHeight="1">
      <c r="A9" s="124" t="s">
        <v>355</v>
      </c>
      <c r="B9" s="123" t="s">
        <v>288</v>
      </c>
      <c r="C9" s="123" t="s">
        <v>285</v>
      </c>
      <c r="D9" s="123" t="s">
        <v>367</v>
      </c>
      <c r="E9" s="105">
        <v>17000</v>
      </c>
      <c r="F9" s="105">
        <v>17000</v>
      </c>
      <c r="G9" s="105">
        <v>17000</v>
      </c>
    </row>
    <row r="10" spans="1:7" ht="18.75" customHeight="1">
      <c r="A10" s="124" t="s">
        <v>355</v>
      </c>
      <c r="B10" s="123" t="s">
        <v>288</v>
      </c>
      <c r="C10" s="123" t="s">
        <v>287</v>
      </c>
      <c r="D10" s="123" t="s">
        <v>367</v>
      </c>
      <c r="E10" s="105">
        <v>72600</v>
      </c>
      <c r="F10" s="105">
        <v>72600</v>
      </c>
      <c r="G10" s="105">
        <v>72600</v>
      </c>
    </row>
    <row r="11" spans="1:7" ht="18.75" customHeight="1">
      <c r="A11" s="269" t="s">
        <v>55</v>
      </c>
      <c r="B11" s="270" t="s">
        <v>222</v>
      </c>
      <c r="C11" s="270"/>
      <c r="D11" s="271"/>
      <c r="E11" s="105">
        <v>89600</v>
      </c>
      <c r="F11" s="105">
        <v>89600</v>
      </c>
      <c r="G11" s="105">
        <v>89600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honeticPr fontId="15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S11"/>
  <sheetViews>
    <sheetView showGridLines="0" showZeros="0" zoomScale="110" zoomScaleNormal="110" workbookViewId="0">
      <pane ySplit="1" topLeftCell="A2" activePane="bottomLeft" state="frozen"/>
      <selection pane="bottomLeft" activeCell="D11" sqref="D11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7.25" customHeight="1">
      <c r="A2" s="149" t="s">
        <v>52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</row>
    <row r="3" spans="1:19" ht="41.25" customHeight="1">
      <c r="A3" s="130" t="str">
        <f>"2025"&amp;"年部门收入预算表"</f>
        <v>2025年部门收入预算表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19" ht="17.25" customHeight="1">
      <c r="A4" s="153" t="s">
        <v>242</v>
      </c>
      <c r="B4" s="153"/>
      <c r="C4" s="153"/>
      <c r="D4" s="153"/>
      <c r="E4" s="153"/>
      <c r="F4" s="153"/>
      <c r="G4" s="153"/>
      <c r="H4" s="153"/>
      <c r="S4" s="21" t="s">
        <v>1</v>
      </c>
    </row>
    <row r="5" spans="1:19" ht="21.75" customHeight="1">
      <c r="A5" s="144" t="s">
        <v>53</v>
      </c>
      <c r="B5" s="147" t="s">
        <v>54</v>
      </c>
      <c r="C5" s="147" t="s">
        <v>55</v>
      </c>
      <c r="D5" s="150" t="s">
        <v>56</v>
      </c>
      <c r="E5" s="150"/>
      <c r="F5" s="150"/>
      <c r="G5" s="150"/>
      <c r="H5" s="150"/>
      <c r="I5" s="151"/>
      <c r="J5" s="150"/>
      <c r="K5" s="150"/>
      <c r="L5" s="150"/>
      <c r="M5" s="150"/>
      <c r="N5" s="152"/>
      <c r="O5" s="150" t="s">
        <v>45</v>
      </c>
      <c r="P5" s="150"/>
      <c r="Q5" s="150"/>
      <c r="R5" s="150"/>
      <c r="S5" s="152"/>
    </row>
    <row r="6" spans="1:19" ht="27" customHeight="1">
      <c r="A6" s="145"/>
      <c r="B6" s="136"/>
      <c r="C6" s="136"/>
      <c r="D6" s="136" t="s">
        <v>57</v>
      </c>
      <c r="E6" s="136" t="s">
        <v>58</v>
      </c>
      <c r="F6" s="136" t="s">
        <v>59</v>
      </c>
      <c r="G6" s="136" t="s">
        <v>60</v>
      </c>
      <c r="H6" s="136" t="s">
        <v>61</v>
      </c>
      <c r="I6" s="139" t="s">
        <v>62</v>
      </c>
      <c r="J6" s="140"/>
      <c r="K6" s="140"/>
      <c r="L6" s="140"/>
      <c r="M6" s="140"/>
      <c r="N6" s="141"/>
      <c r="O6" s="136" t="s">
        <v>57</v>
      </c>
      <c r="P6" s="136" t="s">
        <v>58</v>
      </c>
      <c r="Q6" s="136" t="s">
        <v>59</v>
      </c>
      <c r="R6" s="136" t="s">
        <v>60</v>
      </c>
      <c r="S6" s="136" t="s">
        <v>63</v>
      </c>
    </row>
    <row r="7" spans="1:19" ht="30" customHeight="1">
      <c r="A7" s="146"/>
      <c r="B7" s="148"/>
      <c r="C7" s="138"/>
      <c r="D7" s="138"/>
      <c r="E7" s="138"/>
      <c r="F7" s="138"/>
      <c r="G7" s="138"/>
      <c r="H7" s="138"/>
      <c r="I7" s="31" t="s">
        <v>57</v>
      </c>
      <c r="J7" s="71" t="s">
        <v>64</v>
      </c>
      <c r="K7" s="71" t="s">
        <v>65</v>
      </c>
      <c r="L7" s="71" t="s">
        <v>66</v>
      </c>
      <c r="M7" s="71" t="s">
        <v>67</v>
      </c>
      <c r="N7" s="71" t="s">
        <v>68</v>
      </c>
      <c r="O7" s="137"/>
      <c r="P7" s="137"/>
      <c r="Q7" s="137"/>
      <c r="R7" s="137"/>
      <c r="S7" s="138"/>
    </row>
    <row r="8" spans="1:19" ht="15" customHeight="1">
      <c r="A8" s="70">
        <v>1</v>
      </c>
      <c r="B8" s="70">
        <v>2</v>
      </c>
      <c r="C8" s="70">
        <v>3</v>
      </c>
      <c r="D8" s="70">
        <v>4</v>
      </c>
      <c r="E8" s="70">
        <v>5</v>
      </c>
      <c r="F8" s="70">
        <v>6</v>
      </c>
      <c r="G8" s="70">
        <v>7</v>
      </c>
      <c r="H8" s="70">
        <v>8</v>
      </c>
      <c r="I8" s="31">
        <v>9</v>
      </c>
      <c r="J8" s="70">
        <v>10</v>
      </c>
      <c r="K8" s="70">
        <v>11</v>
      </c>
      <c r="L8" s="70">
        <v>12</v>
      </c>
      <c r="M8" s="70">
        <v>13</v>
      </c>
      <c r="N8" s="70">
        <v>14</v>
      </c>
      <c r="O8" s="70">
        <v>15</v>
      </c>
      <c r="P8" s="70">
        <v>16</v>
      </c>
      <c r="Q8" s="70">
        <v>17</v>
      </c>
      <c r="R8" s="70">
        <v>18</v>
      </c>
      <c r="S8" s="70">
        <v>19</v>
      </c>
    </row>
    <row r="9" spans="1:19" ht="18" customHeight="1">
      <c r="A9" s="90">
        <v>201</v>
      </c>
      <c r="B9" s="75" t="s">
        <v>223</v>
      </c>
      <c r="C9" s="73">
        <v>2559831</v>
      </c>
      <c r="D9" s="73">
        <v>2559831</v>
      </c>
      <c r="E9" s="73">
        <v>2559831</v>
      </c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1:19" ht="18" customHeight="1">
      <c r="A10" s="90">
        <v>201001</v>
      </c>
      <c r="B10" s="75" t="s">
        <v>224</v>
      </c>
      <c r="C10" s="73">
        <v>2559831</v>
      </c>
      <c r="D10" s="73">
        <v>2559831</v>
      </c>
      <c r="E10" s="73">
        <v>2559831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</row>
    <row r="11" spans="1:19" ht="18" customHeight="1">
      <c r="A11" s="142" t="s">
        <v>55</v>
      </c>
      <c r="B11" s="143"/>
      <c r="C11" s="73">
        <v>2559831</v>
      </c>
      <c r="D11" s="73">
        <v>2559831</v>
      </c>
      <c r="E11" s="73">
        <v>2559831</v>
      </c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</row>
  </sheetData>
  <mergeCells count="20">
    <mergeCell ref="A2:S2"/>
    <mergeCell ref="A3:S3"/>
    <mergeCell ref="D5:N5"/>
    <mergeCell ref="O5:S5"/>
    <mergeCell ref="A4:H4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honeticPr fontId="15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  <ignoredErrors>
    <ignoredError sqref="A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O28"/>
  <sheetViews>
    <sheetView showGridLines="0" showZeros="0" workbookViewId="0">
      <pane ySplit="1" topLeftCell="A2" activePane="bottomLeft" state="frozen"/>
      <selection pane="bottomLeft" activeCell="C25" sqref="C25:D25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spans="1:1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>
      <c r="A2" s="160" t="s">
        <v>69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5" ht="41.25" customHeight="1">
      <c r="A3" s="130" t="str">
        <f>"2025"&amp;"年部门支出预算表"</f>
        <v>2025年部门支出预算表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5" ht="17.25" customHeight="1">
      <c r="A4" s="167" t="s">
        <v>242</v>
      </c>
      <c r="B4" s="167"/>
      <c r="C4" s="167"/>
      <c r="D4" s="167"/>
      <c r="E4" s="167"/>
      <c r="F4" s="167"/>
      <c r="G4" s="167"/>
      <c r="H4" s="167"/>
      <c r="O4" s="21" t="s">
        <v>1</v>
      </c>
    </row>
    <row r="5" spans="1:15" ht="27" customHeight="1">
      <c r="A5" s="156" t="s">
        <v>70</v>
      </c>
      <c r="B5" s="156" t="s">
        <v>71</v>
      </c>
      <c r="C5" s="156" t="s">
        <v>55</v>
      </c>
      <c r="D5" s="161" t="s">
        <v>58</v>
      </c>
      <c r="E5" s="162"/>
      <c r="F5" s="163"/>
      <c r="G5" s="159" t="s">
        <v>59</v>
      </c>
      <c r="H5" s="159" t="s">
        <v>60</v>
      </c>
      <c r="I5" s="159" t="s">
        <v>72</v>
      </c>
      <c r="J5" s="161" t="s">
        <v>62</v>
      </c>
      <c r="K5" s="162"/>
      <c r="L5" s="162"/>
      <c r="M5" s="162"/>
      <c r="N5" s="164"/>
      <c r="O5" s="165"/>
    </row>
    <row r="6" spans="1:15" ht="42" customHeight="1">
      <c r="A6" s="157"/>
      <c r="B6" s="157"/>
      <c r="C6" s="158"/>
      <c r="D6" s="69" t="s">
        <v>57</v>
      </c>
      <c r="E6" s="69" t="s">
        <v>73</v>
      </c>
      <c r="F6" s="69" t="s">
        <v>74</v>
      </c>
      <c r="G6" s="158"/>
      <c r="H6" s="158"/>
      <c r="I6" s="166"/>
      <c r="J6" s="69" t="s">
        <v>57</v>
      </c>
      <c r="K6" s="65" t="s">
        <v>75</v>
      </c>
      <c r="L6" s="65" t="s">
        <v>76</v>
      </c>
      <c r="M6" s="65" t="s">
        <v>77</v>
      </c>
      <c r="N6" s="65" t="s">
        <v>78</v>
      </c>
      <c r="O6" s="65" t="s">
        <v>79</v>
      </c>
    </row>
    <row r="7" spans="1:15" ht="18" customHeight="1">
      <c r="A7" s="84">
        <v>1</v>
      </c>
      <c r="B7" s="84">
        <v>2</v>
      </c>
      <c r="C7" s="85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5">
        <v>14</v>
      </c>
      <c r="O7" s="86">
        <v>15</v>
      </c>
    </row>
    <row r="8" spans="1:15" ht="21" customHeight="1">
      <c r="A8" s="87">
        <v>201</v>
      </c>
      <c r="B8" s="78" t="s">
        <v>225</v>
      </c>
      <c r="C8" s="80">
        <v>1737852</v>
      </c>
      <c r="D8" s="80">
        <v>1737852</v>
      </c>
      <c r="E8" s="80">
        <v>1648252</v>
      </c>
      <c r="F8" s="80">
        <v>89600</v>
      </c>
      <c r="G8" s="82"/>
      <c r="H8" s="82"/>
      <c r="I8" s="82"/>
      <c r="J8" s="82"/>
      <c r="K8" s="82"/>
      <c r="L8" s="82"/>
      <c r="M8" s="82"/>
      <c r="N8" s="82"/>
      <c r="O8" s="82"/>
    </row>
    <row r="9" spans="1:15" ht="21" customHeight="1">
      <c r="A9" s="87">
        <v>20129</v>
      </c>
      <c r="B9" s="78" t="s">
        <v>226</v>
      </c>
      <c r="C9" s="80">
        <v>1737852</v>
      </c>
      <c r="D9" s="80">
        <v>1737852</v>
      </c>
      <c r="E9" s="80">
        <v>1648252</v>
      </c>
      <c r="F9" s="80">
        <v>89600</v>
      </c>
      <c r="G9" s="82"/>
      <c r="H9" s="82"/>
      <c r="I9" s="82"/>
      <c r="J9" s="82"/>
      <c r="K9" s="82"/>
      <c r="L9" s="82"/>
      <c r="M9" s="82"/>
      <c r="N9" s="82"/>
      <c r="O9" s="82"/>
    </row>
    <row r="10" spans="1:15" ht="21" customHeight="1">
      <c r="A10" s="87">
        <v>2012901</v>
      </c>
      <c r="B10" s="78" t="s">
        <v>227</v>
      </c>
      <c r="C10" s="80">
        <v>1648252</v>
      </c>
      <c r="D10" s="80">
        <v>1648252</v>
      </c>
      <c r="E10" s="80">
        <v>1648252</v>
      </c>
      <c r="F10" s="83"/>
      <c r="G10" s="83"/>
      <c r="H10" s="83"/>
      <c r="I10" s="83"/>
      <c r="J10" s="83"/>
      <c r="K10" s="83"/>
      <c r="L10" s="83"/>
      <c r="M10" s="83"/>
      <c r="N10" s="83"/>
      <c r="O10" s="83"/>
    </row>
    <row r="11" spans="1:15" ht="21" customHeight="1">
      <c r="A11" s="87">
        <v>2012902</v>
      </c>
      <c r="B11" s="78" t="s">
        <v>228</v>
      </c>
      <c r="C11" s="80">
        <v>89600</v>
      </c>
      <c r="D11" s="80">
        <v>89600</v>
      </c>
      <c r="E11" s="83"/>
      <c r="F11" s="80">
        <v>89600</v>
      </c>
      <c r="G11" s="83"/>
      <c r="H11" s="83"/>
      <c r="I11" s="83"/>
      <c r="J11" s="83"/>
      <c r="K11" s="83"/>
      <c r="L11" s="83"/>
      <c r="M11" s="83"/>
      <c r="N11" s="83"/>
      <c r="O11" s="83"/>
    </row>
    <row r="12" spans="1:15" ht="21" customHeight="1">
      <c r="A12" s="87">
        <v>208</v>
      </c>
      <c r="B12" s="78" t="s">
        <v>229</v>
      </c>
      <c r="C12" s="80">
        <v>466075</v>
      </c>
      <c r="D12" s="80">
        <v>466075</v>
      </c>
      <c r="E12" s="80">
        <v>466075</v>
      </c>
      <c r="F12" s="83"/>
      <c r="G12" s="83"/>
      <c r="H12" s="83"/>
      <c r="I12" s="83"/>
      <c r="J12" s="83"/>
      <c r="K12" s="83"/>
      <c r="L12" s="83"/>
      <c r="M12" s="83"/>
      <c r="N12" s="83"/>
      <c r="O12" s="83"/>
    </row>
    <row r="13" spans="1:15" ht="21" customHeight="1">
      <c r="A13" s="87">
        <v>20805</v>
      </c>
      <c r="B13" s="78" t="s">
        <v>230</v>
      </c>
      <c r="C13" s="80">
        <v>466075</v>
      </c>
      <c r="D13" s="80">
        <v>466075</v>
      </c>
      <c r="E13" s="80">
        <v>466075</v>
      </c>
      <c r="F13" s="83"/>
      <c r="G13" s="83"/>
      <c r="H13" s="83"/>
      <c r="I13" s="83"/>
      <c r="J13" s="83"/>
      <c r="K13" s="83"/>
      <c r="L13" s="83"/>
      <c r="M13" s="83"/>
      <c r="N13" s="83"/>
      <c r="O13" s="83"/>
    </row>
    <row r="14" spans="1:15" ht="21" customHeight="1">
      <c r="A14" s="87">
        <v>2080501</v>
      </c>
      <c r="B14" s="78" t="s">
        <v>231</v>
      </c>
      <c r="C14" s="80">
        <v>211600</v>
      </c>
      <c r="D14" s="80">
        <v>211600</v>
      </c>
      <c r="E14" s="80">
        <v>211600</v>
      </c>
      <c r="F14" s="83"/>
      <c r="G14" s="83"/>
      <c r="H14" s="83"/>
      <c r="I14" s="83"/>
      <c r="J14" s="83"/>
      <c r="K14" s="83"/>
      <c r="L14" s="83"/>
      <c r="M14" s="83"/>
      <c r="N14" s="83"/>
      <c r="O14" s="83"/>
    </row>
    <row r="15" spans="1:15" ht="21" customHeight="1">
      <c r="A15" s="87">
        <v>2080505</v>
      </c>
      <c r="B15" s="78" t="s">
        <v>232</v>
      </c>
      <c r="C15" s="80">
        <v>180000</v>
      </c>
      <c r="D15" s="80">
        <v>180000</v>
      </c>
      <c r="E15" s="80">
        <v>180000</v>
      </c>
      <c r="F15" s="83"/>
      <c r="G15" s="83"/>
      <c r="H15" s="83"/>
      <c r="I15" s="83"/>
      <c r="J15" s="83"/>
      <c r="K15" s="83"/>
      <c r="L15" s="83"/>
      <c r="M15" s="83"/>
      <c r="N15" s="83"/>
      <c r="O15" s="83"/>
    </row>
    <row r="16" spans="1:15" ht="21" customHeight="1">
      <c r="A16" s="87">
        <v>2080506</v>
      </c>
      <c r="B16" s="78" t="s">
        <v>233</v>
      </c>
      <c r="C16" s="80">
        <v>74475</v>
      </c>
      <c r="D16" s="80">
        <v>74475</v>
      </c>
      <c r="E16" s="80">
        <v>74475</v>
      </c>
      <c r="F16" s="83"/>
      <c r="G16" s="83"/>
      <c r="H16" s="83"/>
      <c r="I16" s="83"/>
      <c r="J16" s="83"/>
      <c r="K16" s="83"/>
      <c r="L16" s="83"/>
      <c r="M16" s="83"/>
      <c r="N16" s="83"/>
      <c r="O16" s="83"/>
    </row>
    <row r="17" spans="1:15" ht="21" customHeight="1">
      <c r="A17" s="87">
        <v>210</v>
      </c>
      <c r="B17" s="78" t="s">
        <v>234</v>
      </c>
      <c r="C17" s="80">
        <v>195500</v>
      </c>
      <c r="D17" s="80">
        <v>195500</v>
      </c>
      <c r="E17" s="80">
        <v>195500</v>
      </c>
      <c r="F17" s="83"/>
      <c r="G17" s="83"/>
      <c r="H17" s="83"/>
      <c r="I17" s="83"/>
      <c r="J17" s="83"/>
      <c r="K17" s="83"/>
      <c r="L17" s="83"/>
      <c r="M17" s="83"/>
      <c r="N17" s="83"/>
      <c r="O17" s="83"/>
    </row>
    <row r="18" spans="1:15" ht="21" customHeight="1">
      <c r="A18" s="87">
        <v>21011</v>
      </c>
      <c r="B18" s="78" t="s">
        <v>235</v>
      </c>
      <c r="C18" s="80">
        <v>195500</v>
      </c>
      <c r="D18" s="80">
        <v>195500</v>
      </c>
      <c r="E18" s="80">
        <v>195500</v>
      </c>
      <c r="F18" s="83"/>
      <c r="G18" s="83"/>
      <c r="H18" s="83"/>
      <c r="I18" s="83"/>
      <c r="J18" s="83"/>
      <c r="K18" s="83"/>
      <c r="L18" s="83"/>
      <c r="M18" s="83"/>
      <c r="N18" s="83"/>
      <c r="O18" s="83"/>
    </row>
    <row r="19" spans="1:15" ht="21" customHeight="1">
      <c r="A19" s="87">
        <v>2101101</v>
      </c>
      <c r="B19" s="78" t="s">
        <v>236</v>
      </c>
      <c r="C19" s="80">
        <v>90000</v>
      </c>
      <c r="D19" s="80">
        <v>90000</v>
      </c>
      <c r="E19" s="80">
        <v>90000</v>
      </c>
      <c r="F19" s="83"/>
      <c r="G19" s="83"/>
      <c r="H19" s="83"/>
      <c r="I19" s="83"/>
      <c r="J19" s="83"/>
      <c r="K19" s="83"/>
      <c r="L19" s="83"/>
      <c r="M19" s="83"/>
      <c r="N19" s="83"/>
      <c r="O19" s="83"/>
    </row>
    <row r="20" spans="1:15" ht="21" customHeight="1">
      <c r="A20" s="87">
        <v>2101103</v>
      </c>
      <c r="B20" s="78" t="s">
        <v>237</v>
      </c>
      <c r="C20" s="80">
        <v>85000</v>
      </c>
      <c r="D20" s="80">
        <v>85000</v>
      </c>
      <c r="E20" s="80">
        <v>85000</v>
      </c>
      <c r="F20" s="83"/>
      <c r="G20" s="83"/>
      <c r="H20" s="83"/>
      <c r="I20" s="83"/>
      <c r="J20" s="83"/>
      <c r="K20" s="83"/>
      <c r="L20" s="83"/>
      <c r="M20" s="83"/>
      <c r="N20" s="83"/>
      <c r="O20" s="83"/>
    </row>
    <row r="21" spans="1:15" ht="21" customHeight="1">
      <c r="A21" s="87">
        <v>2101199</v>
      </c>
      <c r="B21" s="78" t="s">
        <v>238</v>
      </c>
      <c r="C21" s="80">
        <v>20500</v>
      </c>
      <c r="D21" s="80">
        <v>20500</v>
      </c>
      <c r="E21" s="80">
        <v>20500</v>
      </c>
      <c r="F21" s="83"/>
      <c r="G21" s="83"/>
      <c r="H21" s="83"/>
      <c r="I21" s="83"/>
      <c r="J21" s="83"/>
      <c r="K21" s="83"/>
      <c r="L21" s="83"/>
      <c r="M21" s="83"/>
      <c r="N21" s="83"/>
      <c r="O21" s="83"/>
    </row>
    <row r="22" spans="1:15" ht="21" customHeight="1">
      <c r="A22" s="87">
        <v>221</v>
      </c>
      <c r="B22" s="78" t="s">
        <v>239</v>
      </c>
      <c r="C22" s="80">
        <v>160404</v>
      </c>
      <c r="D22" s="80">
        <v>160404</v>
      </c>
      <c r="E22" s="80">
        <v>160404</v>
      </c>
      <c r="F22" s="83"/>
      <c r="G22" s="83"/>
      <c r="H22" s="83"/>
      <c r="I22" s="83"/>
      <c r="J22" s="83"/>
      <c r="K22" s="83"/>
      <c r="L22" s="83"/>
      <c r="M22" s="83"/>
      <c r="N22" s="83"/>
      <c r="O22" s="83"/>
    </row>
    <row r="23" spans="1:15" ht="21" customHeight="1">
      <c r="A23" s="88">
        <v>22102</v>
      </c>
      <c r="B23" s="79" t="s">
        <v>240</v>
      </c>
      <c r="C23" s="80">
        <v>160404</v>
      </c>
      <c r="D23" s="80">
        <v>160404</v>
      </c>
      <c r="E23" s="80">
        <v>160404</v>
      </c>
      <c r="F23" s="83"/>
      <c r="G23" s="83"/>
      <c r="H23" s="83"/>
      <c r="I23" s="83"/>
      <c r="J23" s="83"/>
      <c r="K23" s="83"/>
      <c r="L23" s="83"/>
      <c r="M23" s="83"/>
      <c r="N23" s="83"/>
      <c r="O23" s="83"/>
    </row>
    <row r="24" spans="1:15" ht="21" customHeight="1">
      <c r="A24" s="89">
        <v>2210201</v>
      </c>
      <c r="B24" s="77" t="s">
        <v>241</v>
      </c>
      <c r="C24" s="80">
        <v>160404</v>
      </c>
      <c r="D24" s="80">
        <v>160404</v>
      </c>
      <c r="E24" s="80">
        <v>160404</v>
      </c>
      <c r="F24" s="83"/>
      <c r="G24" s="83"/>
      <c r="H24" s="83"/>
      <c r="I24" s="83"/>
      <c r="J24" s="83"/>
      <c r="K24" s="83"/>
      <c r="L24" s="83"/>
      <c r="M24" s="83"/>
      <c r="N24" s="83"/>
      <c r="O24" s="83"/>
    </row>
    <row r="25" spans="1:15" ht="21" customHeight="1">
      <c r="A25" s="154" t="s">
        <v>55</v>
      </c>
      <c r="B25" s="155"/>
      <c r="C25" s="80">
        <v>2559831</v>
      </c>
      <c r="D25" s="80">
        <v>2559831</v>
      </c>
      <c r="E25" s="80">
        <v>2470231</v>
      </c>
      <c r="F25" s="80">
        <v>89600</v>
      </c>
      <c r="G25" s="83"/>
      <c r="H25" s="83"/>
      <c r="I25" s="83"/>
      <c r="J25" s="83"/>
      <c r="K25" s="83"/>
      <c r="L25" s="83"/>
      <c r="M25" s="83"/>
      <c r="N25" s="83"/>
      <c r="O25" s="83"/>
    </row>
    <row r="28" spans="1:15" ht="12.75" customHeight="1">
      <c r="E28" s="76"/>
    </row>
  </sheetData>
  <mergeCells count="12">
    <mergeCell ref="A2:O2"/>
    <mergeCell ref="A3:O3"/>
    <mergeCell ref="D5:F5"/>
    <mergeCell ref="J5:O5"/>
    <mergeCell ref="H5:H6"/>
    <mergeCell ref="I5:I6"/>
    <mergeCell ref="A4:H4"/>
    <mergeCell ref="A25:B25"/>
    <mergeCell ref="A5:A6"/>
    <mergeCell ref="B5:B6"/>
    <mergeCell ref="C5:C6"/>
    <mergeCell ref="G5:G6"/>
  </mergeCells>
  <phoneticPr fontId="15" type="noConversion"/>
  <printOptions horizontalCentered="1"/>
  <pageMargins left="0.96" right="0.96" top="0.72" bottom="0.72" header="0" footer="0"/>
  <pageSetup paperSize="9" orientation="landscape" r:id="rId1"/>
  <headerFooter>
    <oddFooter>&amp;C第&amp;P页，共&amp;N页&amp;R&amp;N</oddFooter>
  </headerFooter>
  <ignoredErrors>
    <ignoredError sqref="A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 pane="bottomLeft" activeCell="D24" sqref="D24"/>
    </sheetView>
  </sheetViews>
  <sheetFormatPr defaultColWidth="8.625" defaultRowHeight="12.75" customHeight="1"/>
  <cols>
    <col min="1" max="4" width="35.625" customWidth="1"/>
  </cols>
  <sheetData>
    <row r="1" spans="1:4" ht="12.75" customHeight="1">
      <c r="A1" s="1"/>
      <c r="B1" s="1"/>
      <c r="C1" s="1"/>
      <c r="D1" s="1"/>
    </row>
    <row r="2" spans="1:4" ht="15" customHeight="1">
      <c r="A2" s="19"/>
      <c r="B2" s="21"/>
      <c r="C2" s="21"/>
      <c r="D2" s="21" t="s">
        <v>81</v>
      </c>
    </row>
    <row r="3" spans="1:4" ht="41.25" customHeight="1">
      <c r="A3" s="130" t="str">
        <f>"2025"&amp;"年部门财政拨款收支预算总表"</f>
        <v>2025年部门财政拨款收支预算总表</v>
      </c>
      <c r="B3" s="131"/>
      <c r="C3" s="131"/>
      <c r="D3" s="131"/>
    </row>
    <row r="4" spans="1:4" ht="17.25" customHeight="1">
      <c r="A4" s="132" t="s">
        <v>242</v>
      </c>
      <c r="B4" s="133"/>
      <c r="D4" s="21" t="s">
        <v>1</v>
      </c>
    </row>
    <row r="5" spans="1:4" ht="17.25" customHeight="1">
      <c r="A5" s="134" t="s">
        <v>2</v>
      </c>
      <c r="B5" s="135"/>
      <c r="C5" s="134" t="s">
        <v>3</v>
      </c>
      <c r="D5" s="135"/>
    </row>
    <row r="6" spans="1:4" ht="18.75" customHeight="1">
      <c r="A6" s="65" t="s">
        <v>4</v>
      </c>
      <c r="B6" s="65" t="s">
        <v>5</v>
      </c>
      <c r="C6" s="65" t="s">
        <v>6</v>
      </c>
      <c r="D6" s="65" t="s">
        <v>5</v>
      </c>
    </row>
    <row r="7" spans="1:4" ht="16.5" customHeight="1">
      <c r="A7" s="66" t="s">
        <v>82</v>
      </c>
      <c r="B7" s="91">
        <v>2559831</v>
      </c>
      <c r="C7" s="66" t="s">
        <v>83</v>
      </c>
      <c r="D7" s="91">
        <v>2559831</v>
      </c>
    </row>
    <row r="8" spans="1:4" ht="16.5" customHeight="1">
      <c r="A8" s="66" t="s">
        <v>84</v>
      </c>
      <c r="B8" s="91">
        <v>2559831</v>
      </c>
      <c r="C8" s="66" t="s">
        <v>85</v>
      </c>
      <c r="D8" s="91">
        <v>1737852</v>
      </c>
    </row>
    <row r="9" spans="1:4" ht="16.5" customHeight="1">
      <c r="A9" s="66" t="s">
        <v>86</v>
      </c>
      <c r="B9" s="37"/>
      <c r="C9" s="66" t="s">
        <v>87</v>
      </c>
      <c r="D9" s="37"/>
    </row>
    <row r="10" spans="1:4" ht="16.5" customHeight="1">
      <c r="A10" s="66" t="s">
        <v>88</v>
      </c>
      <c r="B10" s="37"/>
      <c r="C10" s="66" t="s">
        <v>89</v>
      </c>
      <c r="D10" s="37"/>
    </row>
    <row r="11" spans="1:4" ht="16.5" customHeight="1">
      <c r="A11" s="66" t="s">
        <v>90</v>
      </c>
      <c r="B11" s="37"/>
      <c r="C11" s="66" t="s">
        <v>91</v>
      </c>
      <c r="D11" s="37"/>
    </row>
    <row r="12" spans="1:4" ht="16.5" customHeight="1">
      <c r="A12" s="66" t="s">
        <v>84</v>
      </c>
      <c r="B12" s="37"/>
      <c r="C12" s="66" t="s">
        <v>92</v>
      </c>
      <c r="D12" s="37"/>
    </row>
    <row r="13" spans="1:4" ht="16.5" customHeight="1">
      <c r="A13" s="62" t="s">
        <v>86</v>
      </c>
      <c r="B13" s="37"/>
      <c r="C13" s="29" t="s">
        <v>93</v>
      </c>
      <c r="D13" s="37"/>
    </row>
    <row r="14" spans="1:4" ht="16.5" customHeight="1">
      <c r="A14" s="62" t="s">
        <v>88</v>
      </c>
      <c r="B14" s="37"/>
      <c r="C14" s="29" t="s">
        <v>94</v>
      </c>
      <c r="D14" s="37"/>
    </row>
    <row r="15" spans="1:4" ht="16.5" customHeight="1">
      <c r="A15" s="67"/>
      <c r="B15" s="37"/>
      <c r="C15" s="29" t="s">
        <v>95</v>
      </c>
      <c r="D15" s="91">
        <v>466075</v>
      </c>
    </row>
    <row r="16" spans="1:4" ht="16.5" customHeight="1">
      <c r="A16" s="67"/>
      <c r="B16" s="37"/>
      <c r="C16" s="29" t="s">
        <v>96</v>
      </c>
      <c r="D16" s="91">
        <v>195500</v>
      </c>
    </row>
    <row r="17" spans="1:4" ht="16.5" customHeight="1">
      <c r="A17" s="67"/>
      <c r="B17" s="37"/>
      <c r="C17" s="29" t="s">
        <v>97</v>
      </c>
      <c r="D17" s="37"/>
    </row>
    <row r="18" spans="1:4" ht="16.5" customHeight="1">
      <c r="A18" s="67"/>
      <c r="B18" s="37"/>
      <c r="C18" s="29" t="s">
        <v>98</v>
      </c>
      <c r="D18" s="37"/>
    </row>
    <row r="19" spans="1:4" ht="16.5" customHeight="1">
      <c r="A19" s="67"/>
      <c r="B19" s="37"/>
      <c r="C19" s="29" t="s">
        <v>99</v>
      </c>
      <c r="D19" s="37"/>
    </row>
    <row r="20" spans="1:4" ht="16.5" customHeight="1">
      <c r="A20" s="67"/>
      <c r="B20" s="37"/>
      <c r="C20" s="29" t="s">
        <v>100</v>
      </c>
      <c r="D20" s="37"/>
    </row>
    <row r="21" spans="1:4" ht="16.5" customHeight="1">
      <c r="A21" s="67"/>
      <c r="B21" s="37"/>
      <c r="C21" s="29" t="s">
        <v>101</v>
      </c>
      <c r="D21" s="37"/>
    </row>
    <row r="22" spans="1:4" ht="16.5" customHeight="1">
      <c r="A22" s="67"/>
      <c r="B22" s="37"/>
      <c r="C22" s="29" t="s">
        <v>102</v>
      </c>
      <c r="D22" s="37"/>
    </row>
    <row r="23" spans="1:4" ht="16.5" customHeight="1">
      <c r="A23" s="67"/>
      <c r="B23" s="37"/>
      <c r="C23" s="29" t="s">
        <v>103</v>
      </c>
      <c r="D23" s="37"/>
    </row>
    <row r="24" spans="1:4" ht="16.5" customHeight="1">
      <c r="A24" s="67"/>
      <c r="B24" s="37"/>
      <c r="C24" s="29" t="s">
        <v>104</v>
      </c>
      <c r="D24" s="37"/>
    </row>
    <row r="25" spans="1:4" ht="16.5" customHeight="1">
      <c r="A25" s="67"/>
      <c r="B25" s="37"/>
      <c r="C25" s="29" t="s">
        <v>105</v>
      </c>
      <c r="D25" s="37"/>
    </row>
    <row r="26" spans="1:4" ht="16.5" customHeight="1">
      <c r="A26" s="67"/>
      <c r="B26" s="37"/>
      <c r="C26" s="29" t="s">
        <v>106</v>
      </c>
      <c r="D26" s="91">
        <v>160404</v>
      </c>
    </row>
    <row r="27" spans="1:4" ht="16.5" customHeight="1">
      <c r="A27" s="67"/>
      <c r="B27" s="37"/>
      <c r="C27" s="29" t="s">
        <v>107</v>
      </c>
      <c r="D27" s="37"/>
    </row>
    <row r="28" spans="1:4" ht="16.5" customHeight="1">
      <c r="A28" s="67"/>
      <c r="B28" s="37"/>
      <c r="C28" s="29" t="s">
        <v>108</v>
      </c>
      <c r="D28" s="37"/>
    </row>
    <row r="29" spans="1:4" ht="16.5" customHeight="1">
      <c r="A29" s="67"/>
      <c r="B29" s="37"/>
      <c r="C29" s="29" t="s">
        <v>109</v>
      </c>
      <c r="D29" s="37"/>
    </row>
    <row r="30" spans="1:4" ht="16.5" customHeight="1">
      <c r="A30" s="67"/>
      <c r="B30" s="37"/>
      <c r="C30" s="29" t="s">
        <v>110</v>
      </c>
      <c r="D30" s="37"/>
    </row>
    <row r="31" spans="1:4" ht="16.5" customHeight="1">
      <c r="A31" s="67"/>
      <c r="B31" s="37"/>
      <c r="C31" s="29" t="s">
        <v>111</v>
      </c>
      <c r="D31" s="37"/>
    </row>
    <row r="32" spans="1:4" ht="16.5" customHeight="1">
      <c r="A32" s="67"/>
      <c r="B32" s="37"/>
      <c r="C32" s="62" t="s">
        <v>112</v>
      </c>
      <c r="D32" s="37"/>
    </row>
    <row r="33" spans="1:4" ht="16.5" customHeight="1">
      <c r="A33" s="67"/>
      <c r="B33" s="37"/>
      <c r="C33" s="62" t="s">
        <v>113</v>
      </c>
      <c r="D33" s="37"/>
    </row>
    <row r="34" spans="1:4" ht="16.5" customHeight="1">
      <c r="A34" s="67"/>
      <c r="B34" s="37"/>
      <c r="C34" s="14" t="s">
        <v>114</v>
      </c>
      <c r="D34" s="37"/>
    </row>
    <row r="35" spans="1:4" ht="15" customHeight="1">
      <c r="A35" s="68" t="s">
        <v>50</v>
      </c>
      <c r="B35" s="92">
        <v>2559831</v>
      </c>
      <c r="C35" s="68" t="s">
        <v>51</v>
      </c>
      <c r="D35" s="92">
        <v>2559831</v>
      </c>
    </row>
  </sheetData>
  <mergeCells count="4">
    <mergeCell ref="A3:D3"/>
    <mergeCell ref="A4:B4"/>
    <mergeCell ref="A5:B5"/>
    <mergeCell ref="C5:D5"/>
  </mergeCells>
  <phoneticPr fontId="15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  <ignoredErrors>
    <ignoredError sqref="A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 pane="bottomLeft" activeCell="C17" sqref="C16:C17"/>
    </sheetView>
  </sheetViews>
  <sheetFormatPr defaultColWidth="9.125" defaultRowHeight="14.25" customHeight="1"/>
  <cols>
    <col min="1" max="1" width="20.125" customWidth="1"/>
    <col min="2" max="2" width="44" customWidth="1"/>
    <col min="3" max="7" width="24.12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4.25" customHeight="1">
      <c r="D2" s="58"/>
      <c r="F2" s="32"/>
      <c r="G2" s="59" t="s">
        <v>115</v>
      </c>
    </row>
    <row r="3" spans="1:7" ht="41.25" customHeight="1">
      <c r="A3" s="168" t="str">
        <f>"2025"&amp;"年一般公共预算支出预算表（按功能科目分类）"</f>
        <v>2025年一般公共预算支出预算表（按功能科目分类）</v>
      </c>
      <c r="B3" s="168"/>
      <c r="C3" s="168"/>
      <c r="D3" s="168"/>
      <c r="E3" s="168"/>
      <c r="F3" s="168"/>
      <c r="G3" s="168"/>
    </row>
    <row r="4" spans="1:7" ht="18" customHeight="1">
      <c r="A4" s="132" t="s">
        <v>242</v>
      </c>
      <c r="B4" s="133"/>
      <c r="F4" s="55"/>
      <c r="G4" s="59" t="s">
        <v>1</v>
      </c>
    </row>
    <row r="5" spans="1:7" ht="20.25" customHeight="1">
      <c r="A5" s="169" t="s">
        <v>116</v>
      </c>
      <c r="B5" s="170"/>
      <c r="C5" s="176" t="s">
        <v>55</v>
      </c>
      <c r="D5" s="171" t="s">
        <v>73</v>
      </c>
      <c r="E5" s="172"/>
      <c r="F5" s="173"/>
      <c r="G5" s="178" t="s">
        <v>74</v>
      </c>
    </row>
    <row r="6" spans="1:7" ht="20.25" customHeight="1">
      <c r="A6" s="64" t="s">
        <v>70</v>
      </c>
      <c r="B6" s="64" t="s">
        <v>71</v>
      </c>
      <c r="C6" s="177"/>
      <c r="D6" s="56" t="s">
        <v>57</v>
      </c>
      <c r="E6" s="56" t="s">
        <v>117</v>
      </c>
      <c r="F6" s="56" t="s">
        <v>118</v>
      </c>
      <c r="G6" s="179"/>
    </row>
    <row r="7" spans="1:7" ht="15" customHeight="1">
      <c r="A7" s="95">
        <v>1</v>
      </c>
      <c r="B7" s="95">
        <v>2</v>
      </c>
      <c r="C7" s="98">
        <v>3</v>
      </c>
      <c r="D7" s="98">
        <v>4</v>
      </c>
      <c r="E7" s="98">
        <v>5</v>
      </c>
      <c r="F7" s="98">
        <v>6</v>
      </c>
      <c r="G7" s="98">
        <v>7</v>
      </c>
    </row>
    <row r="8" spans="1:7" ht="21" customHeight="1">
      <c r="A8" s="96">
        <v>201</v>
      </c>
      <c r="B8" s="94" t="s">
        <v>225</v>
      </c>
      <c r="C8" s="80">
        <v>1737852</v>
      </c>
      <c r="D8" s="80">
        <v>1737852</v>
      </c>
      <c r="E8" s="80">
        <v>1479232</v>
      </c>
      <c r="F8" s="80">
        <v>169020</v>
      </c>
      <c r="G8" s="80">
        <v>89600</v>
      </c>
    </row>
    <row r="9" spans="1:7" ht="21" customHeight="1">
      <c r="A9" s="96">
        <v>20129</v>
      </c>
      <c r="B9" s="94" t="s">
        <v>226</v>
      </c>
      <c r="C9" s="80">
        <v>1737852</v>
      </c>
      <c r="D9" s="80">
        <v>1737852</v>
      </c>
      <c r="E9" s="80">
        <v>1479232</v>
      </c>
      <c r="F9" s="80">
        <v>169020</v>
      </c>
      <c r="G9" s="80">
        <v>89600</v>
      </c>
    </row>
    <row r="10" spans="1:7" ht="21" customHeight="1">
      <c r="A10" s="96">
        <v>2012901</v>
      </c>
      <c r="B10" s="94" t="s">
        <v>227</v>
      </c>
      <c r="C10" s="80">
        <v>1648252</v>
      </c>
      <c r="D10" s="80">
        <v>1648252</v>
      </c>
      <c r="E10" s="80">
        <v>1479232</v>
      </c>
      <c r="F10" s="80">
        <v>169020</v>
      </c>
      <c r="G10" s="81"/>
    </row>
    <row r="11" spans="1:7" ht="21" customHeight="1">
      <c r="A11" s="96">
        <v>2012902</v>
      </c>
      <c r="B11" s="94" t="s">
        <v>228</v>
      </c>
      <c r="C11" s="80">
        <v>89600</v>
      </c>
      <c r="D11" s="80">
        <v>89600</v>
      </c>
      <c r="E11" s="80"/>
      <c r="F11" s="80"/>
      <c r="G11" s="80">
        <v>89600</v>
      </c>
    </row>
    <row r="12" spans="1:7" ht="21" customHeight="1">
      <c r="A12" s="96">
        <v>208</v>
      </c>
      <c r="B12" s="94" t="s">
        <v>229</v>
      </c>
      <c r="C12" s="80">
        <v>466075</v>
      </c>
      <c r="D12" s="80">
        <v>466075</v>
      </c>
      <c r="E12" s="80">
        <v>443475</v>
      </c>
      <c r="F12" s="80">
        <v>22600</v>
      </c>
      <c r="G12" s="81"/>
    </row>
    <row r="13" spans="1:7" ht="21" customHeight="1">
      <c r="A13" s="96">
        <v>20805</v>
      </c>
      <c r="B13" s="94" t="s">
        <v>230</v>
      </c>
      <c r="C13" s="80">
        <v>466075</v>
      </c>
      <c r="D13" s="80">
        <v>466075</v>
      </c>
      <c r="E13" s="80">
        <v>443475</v>
      </c>
      <c r="F13" s="80">
        <v>22600</v>
      </c>
      <c r="G13" s="81"/>
    </row>
    <row r="14" spans="1:7" ht="21" customHeight="1">
      <c r="A14" s="96">
        <v>2080501</v>
      </c>
      <c r="B14" s="94" t="s">
        <v>231</v>
      </c>
      <c r="C14" s="80">
        <v>211600</v>
      </c>
      <c r="D14" s="80">
        <v>211600</v>
      </c>
      <c r="E14" s="80">
        <v>189000</v>
      </c>
      <c r="F14" s="80">
        <v>22600</v>
      </c>
      <c r="G14" s="81"/>
    </row>
    <row r="15" spans="1:7" ht="21" customHeight="1">
      <c r="A15" s="96">
        <v>2080505</v>
      </c>
      <c r="B15" s="94" t="s">
        <v>232</v>
      </c>
      <c r="C15" s="80">
        <v>180000</v>
      </c>
      <c r="D15" s="80">
        <v>180000</v>
      </c>
      <c r="E15" s="80">
        <v>180000</v>
      </c>
      <c r="F15" s="81"/>
      <c r="G15" s="81"/>
    </row>
    <row r="16" spans="1:7" ht="21" customHeight="1">
      <c r="A16" s="96">
        <v>2080506</v>
      </c>
      <c r="B16" s="94" t="s">
        <v>233</v>
      </c>
      <c r="C16" s="80">
        <v>74475</v>
      </c>
      <c r="D16" s="80">
        <v>74475</v>
      </c>
      <c r="E16" s="80">
        <v>74475</v>
      </c>
      <c r="F16" s="81"/>
      <c r="G16" s="81"/>
    </row>
    <row r="17" spans="1:7" ht="21" customHeight="1">
      <c r="A17" s="96">
        <v>210</v>
      </c>
      <c r="B17" s="94" t="s">
        <v>234</v>
      </c>
      <c r="C17" s="80">
        <v>195500</v>
      </c>
      <c r="D17" s="80">
        <v>195500</v>
      </c>
      <c r="E17" s="80">
        <v>195500</v>
      </c>
      <c r="F17" s="81"/>
      <c r="G17" s="81"/>
    </row>
    <row r="18" spans="1:7" ht="21" customHeight="1">
      <c r="A18" s="96">
        <v>21011</v>
      </c>
      <c r="B18" s="94" t="s">
        <v>235</v>
      </c>
      <c r="C18" s="80">
        <v>195500</v>
      </c>
      <c r="D18" s="80">
        <v>195500</v>
      </c>
      <c r="E18" s="80">
        <v>195500</v>
      </c>
      <c r="F18" s="81"/>
      <c r="G18" s="81"/>
    </row>
    <row r="19" spans="1:7" ht="21" customHeight="1">
      <c r="A19" s="96">
        <v>2101101</v>
      </c>
      <c r="B19" s="94" t="s">
        <v>236</v>
      </c>
      <c r="C19" s="80">
        <v>90000</v>
      </c>
      <c r="D19" s="80">
        <v>90000</v>
      </c>
      <c r="E19" s="80">
        <v>90000</v>
      </c>
      <c r="F19" s="81"/>
      <c r="G19" s="81"/>
    </row>
    <row r="20" spans="1:7" ht="21" customHeight="1">
      <c r="A20" s="96">
        <v>2101103</v>
      </c>
      <c r="B20" s="94" t="s">
        <v>237</v>
      </c>
      <c r="C20" s="80">
        <v>85000</v>
      </c>
      <c r="D20" s="80">
        <v>85000</v>
      </c>
      <c r="E20" s="80">
        <v>85000</v>
      </c>
      <c r="F20" s="81"/>
      <c r="G20" s="81"/>
    </row>
    <row r="21" spans="1:7" ht="21" customHeight="1">
      <c r="A21" s="96">
        <v>2101199</v>
      </c>
      <c r="B21" s="94" t="s">
        <v>238</v>
      </c>
      <c r="C21" s="80">
        <v>20500</v>
      </c>
      <c r="D21" s="80">
        <v>20500</v>
      </c>
      <c r="E21" s="80">
        <v>20500</v>
      </c>
      <c r="F21" s="81"/>
      <c r="G21" s="81"/>
    </row>
    <row r="22" spans="1:7" ht="21" customHeight="1">
      <c r="A22" s="96">
        <v>221</v>
      </c>
      <c r="B22" s="94" t="s">
        <v>239</v>
      </c>
      <c r="C22" s="80">
        <v>160404</v>
      </c>
      <c r="D22" s="80">
        <v>160404</v>
      </c>
      <c r="E22" s="80">
        <v>160404</v>
      </c>
      <c r="F22" s="81"/>
      <c r="G22" s="81"/>
    </row>
    <row r="23" spans="1:7" ht="21" customHeight="1">
      <c r="A23" s="96">
        <v>22102</v>
      </c>
      <c r="B23" s="94" t="s">
        <v>240</v>
      </c>
      <c r="C23" s="80">
        <v>160404</v>
      </c>
      <c r="D23" s="80">
        <v>160404</v>
      </c>
      <c r="E23" s="80">
        <v>160404</v>
      </c>
      <c r="F23" s="81"/>
      <c r="G23" s="81"/>
    </row>
    <row r="24" spans="1:7" ht="21" customHeight="1">
      <c r="A24" s="96">
        <v>2210201</v>
      </c>
      <c r="B24" s="94" t="s">
        <v>241</v>
      </c>
      <c r="C24" s="80">
        <v>160404</v>
      </c>
      <c r="D24" s="80">
        <v>160404</v>
      </c>
      <c r="E24" s="80">
        <v>160404</v>
      </c>
      <c r="F24" s="81"/>
      <c r="G24" s="81"/>
    </row>
    <row r="25" spans="1:7" ht="21" customHeight="1">
      <c r="A25" s="174" t="s">
        <v>119</v>
      </c>
      <c r="B25" s="175" t="s">
        <v>119</v>
      </c>
      <c r="C25" s="80">
        <v>2559831</v>
      </c>
      <c r="D25" s="80">
        <v>2559831</v>
      </c>
      <c r="E25" s="97">
        <v>2278611</v>
      </c>
      <c r="F25" s="97">
        <v>191620</v>
      </c>
      <c r="G25" s="80">
        <v>89600</v>
      </c>
    </row>
  </sheetData>
  <mergeCells count="7">
    <mergeCell ref="A3:G3"/>
    <mergeCell ref="A5:B5"/>
    <mergeCell ref="D5:F5"/>
    <mergeCell ref="A25:B25"/>
    <mergeCell ref="C5:C6"/>
    <mergeCell ref="G5:G6"/>
    <mergeCell ref="A4:B4"/>
  </mergeCells>
  <phoneticPr fontId="15" type="noConversion"/>
  <printOptions horizontalCentered="1"/>
  <pageMargins left="0.37" right="0.37" top="0.56000000000000005" bottom="0.56000000000000005" header="0.48" footer="0.48"/>
  <pageSetup paperSize="9" fitToHeight="10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 pane="bottomLeft" activeCell="C14" sqref="C14"/>
    </sheetView>
  </sheetViews>
  <sheetFormatPr defaultColWidth="10.375" defaultRowHeight="14.25" customHeight="1"/>
  <cols>
    <col min="1" max="6" width="28.125" customWidth="1"/>
  </cols>
  <sheetData>
    <row r="1" spans="1:6" ht="14.25" customHeight="1">
      <c r="A1" s="125" t="s">
        <v>385</v>
      </c>
      <c r="B1" s="1"/>
      <c r="C1" s="1"/>
      <c r="D1" s="1"/>
      <c r="E1" s="1"/>
      <c r="F1" s="1"/>
    </row>
    <row r="2" spans="1:6" ht="14.25" customHeight="1">
      <c r="A2" s="20"/>
      <c r="B2" s="20"/>
      <c r="C2" s="20"/>
      <c r="D2" s="20"/>
      <c r="E2" s="19"/>
      <c r="F2" s="63" t="s">
        <v>120</v>
      </c>
    </row>
    <row r="3" spans="1:6" ht="41.25" customHeight="1">
      <c r="A3" s="180" t="str">
        <f>"2025"&amp;"年一般公共预算“三公”经费支出预算表"</f>
        <v>2025年一般公共预算“三公”经费支出预算表</v>
      </c>
      <c r="B3" s="181"/>
      <c r="C3" s="181"/>
      <c r="D3" s="181"/>
      <c r="E3" s="182"/>
      <c r="F3" s="181"/>
    </row>
    <row r="4" spans="1:6" ht="14.25" customHeight="1">
      <c r="A4" s="132" t="s">
        <v>242</v>
      </c>
      <c r="B4" s="133"/>
      <c r="D4" s="20"/>
      <c r="E4" s="19"/>
      <c r="F4" s="26" t="s">
        <v>1</v>
      </c>
    </row>
    <row r="5" spans="1:6" ht="27" customHeight="1">
      <c r="A5" s="183" t="s">
        <v>121</v>
      </c>
      <c r="B5" s="183" t="s">
        <v>122</v>
      </c>
      <c r="C5" s="142" t="s">
        <v>123</v>
      </c>
      <c r="D5" s="183"/>
      <c r="E5" s="184"/>
      <c r="F5" s="183" t="s">
        <v>124</v>
      </c>
    </row>
    <row r="6" spans="1:6" ht="28.5" customHeight="1">
      <c r="A6" s="185"/>
      <c r="B6" s="186"/>
      <c r="C6" s="22" t="s">
        <v>57</v>
      </c>
      <c r="D6" s="22" t="s">
        <v>125</v>
      </c>
      <c r="E6" s="22" t="s">
        <v>126</v>
      </c>
      <c r="F6" s="187"/>
    </row>
    <row r="7" spans="1:6" ht="17.25" customHeight="1">
      <c r="A7" s="99">
        <v>1</v>
      </c>
      <c r="B7" s="99">
        <v>2</v>
      </c>
      <c r="C7" s="99">
        <v>3</v>
      </c>
      <c r="D7" s="99">
        <v>4</v>
      </c>
      <c r="E7" s="99">
        <v>5</v>
      </c>
      <c r="F7" s="99">
        <v>6</v>
      </c>
    </row>
    <row r="8" spans="1:6" ht="17.25" customHeight="1">
      <c r="A8" s="111" t="s">
        <v>353</v>
      </c>
      <c r="B8" s="37"/>
      <c r="C8" s="37"/>
      <c r="D8" s="37"/>
      <c r="E8" s="37"/>
      <c r="F8" s="37"/>
    </row>
    <row r="10" spans="1:6" ht="14.25" customHeight="1">
      <c r="A10" s="100" t="s">
        <v>368</v>
      </c>
    </row>
  </sheetData>
  <mergeCells count="6">
    <mergeCell ref="A3:F3"/>
    <mergeCell ref="A4:B4"/>
    <mergeCell ref="C5:E5"/>
    <mergeCell ref="A5:A6"/>
    <mergeCell ref="B5:B6"/>
    <mergeCell ref="F5:F6"/>
  </mergeCells>
  <phoneticPr fontId="15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X54"/>
  <sheetViews>
    <sheetView showZeros="0" workbookViewId="0">
      <pane ySplit="1" topLeftCell="A2" activePane="bottomLeft" state="frozen"/>
      <selection pane="bottomLeft" activeCell="C19" sqref="C19"/>
    </sheetView>
  </sheetViews>
  <sheetFormatPr defaultColWidth="9.125" defaultRowHeight="14.25" customHeight="1"/>
  <cols>
    <col min="1" max="2" width="15.5" bestFit="1" customWidth="1"/>
    <col min="3" max="3" width="23.875" bestFit="1" customWidth="1"/>
    <col min="4" max="4" width="20.5" bestFit="1" customWidth="1"/>
    <col min="5" max="5" width="13" bestFit="1" customWidth="1"/>
    <col min="6" max="6" width="17.625" customWidth="1"/>
    <col min="7" max="7" width="10.25" customWidth="1"/>
    <col min="8" max="8" width="23" customWidth="1"/>
    <col min="9" max="24" width="18.75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customHeight="1">
      <c r="B2" s="58"/>
      <c r="C2" s="60"/>
      <c r="E2" s="61"/>
      <c r="F2" s="61"/>
      <c r="G2" s="61"/>
      <c r="H2" s="61"/>
      <c r="I2" s="39"/>
      <c r="J2" s="39"/>
      <c r="K2" s="39"/>
      <c r="L2" s="39"/>
      <c r="M2" s="39"/>
      <c r="N2" s="39"/>
      <c r="R2" s="39"/>
      <c r="V2" s="60"/>
      <c r="X2" s="3" t="s">
        <v>127</v>
      </c>
    </row>
    <row r="3" spans="1:24" ht="45.75" customHeight="1">
      <c r="A3" s="198" t="str">
        <f>"2025"&amp;"年部门基本支出预算表"</f>
        <v>2025年部门基本支出预算表</v>
      </c>
      <c r="B3" s="199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9"/>
      <c r="P3" s="199"/>
      <c r="Q3" s="199"/>
      <c r="R3" s="198"/>
      <c r="S3" s="198"/>
      <c r="T3" s="198"/>
      <c r="U3" s="198"/>
      <c r="V3" s="198"/>
      <c r="W3" s="198"/>
      <c r="X3" s="198"/>
    </row>
    <row r="4" spans="1:24" ht="18.75" customHeight="1">
      <c r="A4" s="200" t="s">
        <v>242</v>
      </c>
      <c r="B4" s="201"/>
      <c r="C4" s="201"/>
      <c r="D4" s="201"/>
      <c r="E4" s="201"/>
      <c r="F4" s="201"/>
      <c r="G4" s="201"/>
      <c r="H4" s="201"/>
      <c r="I4" s="40"/>
      <c r="J4" s="40"/>
      <c r="K4" s="40"/>
      <c r="L4" s="40"/>
      <c r="M4" s="40"/>
      <c r="N4" s="40"/>
      <c r="O4" s="4"/>
      <c r="P4" s="4"/>
      <c r="Q4" s="4"/>
      <c r="R4" s="40"/>
      <c r="V4" s="60"/>
      <c r="X4" s="3" t="s">
        <v>1</v>
      </c>
    </row>
    <row r="5" spans="1:24" ht="18" customHeight="1">
      <c r="A5" s="188" t="s">
        <v>128</v>
      </c>
      <c r="B5" s="188" t="s">
        <v>129</v>
      </c>
      <c r="C5" s="188" t="s">
        <v>130</v>
      </c>
      <c r="D5" s="188" t="s">
        <v>131</v>
      </c>
      <c r="E5" s="188" t="s">
        <v>132</v>
      </c>
      <c r="F5" s="188" t="s">
        <v>133</v>
      </c>
      <c r="G5" s="188" t="s">
        <v>134</v>
      </c>
      <c r="H5" s="188" t="s">
        <v>135</v>
      </c>
      <c r="I5" s="171" t="s">
        <v>136</v>
      </c>
      <c r="J5" s="202" t="s">
        <v>136</v>
      </c>
      <c r="K5" s="202"/>
      <c r="L5" s="202"/>
      <c r="M5" s="202"/>
      <c r="N5" s="202"/>
      <c r="O5" s="172"/>
      <c r="P5" s="172"/>
      <c r="Q5" s="172"/>
      <c r="R5" s="203" t="s">
        <v>61</v>
      </c>
      <c r="S5" s="202" t="s">
        <v>62</v>
      </c>
      <c r="T5" s="202"/>
      <c r="U5" s="202"/>
      <c r="V5" s="202"/>
      <c r="W5" s="202"/>
      <c r="X5" s="204"/>
    </row>
    <row r="6" spans="1:24" ht="18" customHeight="1">
      <c r="A6" s="194"/>
      <c r="B6" s="195"/>
      <c r="C6" s="197"/>
      <c r="D6" s="194"/>
      <c r="E6" s="194"/>
      <c r="F6" s="194"/>
      <c r="G6" s="194"/>
      <c r="H6" s="194"/>
      <c r="I6" s="176" t="s">
        <v>137</v>
      </c>
      <c r="J6" s="171" t="s">
        <v>58</v>
      </c>
      <c r="K6" s="202"/>
      <c r="L6" s="202"/>
      <c r="M6" s="202"/>
      <c r="N6" s="204"/>
      <c r="O6" s="205" t="s">
        <v>138</v>
      </c>
      <c r="P6" s="172"/>
      <c r="Q6" s="173"/>
      <c r="R6" s="188" t="s">
        <v>61</v>
      </c>
      <c r="S6" s="171" t="s">
        <v>62</v>
      </c>
      <c r="T6" s="203" t="s">
        <v>64</v>
      </c>
      <c r="U6" s="202" t="s">
        <v>62</v>
      </c>
      <c r="V6" s="203" t="s">
        <v>66</v>
      </c>
      <c r="W6" s="203" t="s">
        <v>67</v>
      </c>
      <c r="X6" s="206" t="s">
        <v>68</v>
      </c>
    </row>
    <row r="7" spans="1:24" ht="19.5" customHeight="1">
      <c r="A7" s="195"/>
      <c r="B7" s="195"/>
      <c r="C7" s="195"/>
      <c r="D7" s="195"/>
      <c r="E7" s="195"/>
      <c r="F7" s="195"/>
      <c r="G7" s="195"/>
      <c r="H7" s="195"/>
      <c r="I7" s="195"/>
      <c r="J7" s="207" t="s">
        <v>139</v>
      </c>
      <c r="K7" s="188" t="s">
        <v>140</v>
      </c>
      <c r="L7" s="188" t="s">
        <v>141</v>
      </c>
      <c r="M7" s="188" t="s">
        <v>142</v>
      </c>
      <c r="N7" s="188" t="s">
        <v>143</v>
      </c>
      <c r="O7" s="188" t="s">
        <v>58</v>
      </c>
      <c r="P7" s="188" t="s">
        <v>59</v>
      </c>
      <c r="Q7" s="188" t="s">
        <v>60</v>
      </c>
      <c r="R7" s="195"/>
      <c r="S7" s="188" t="s">
        <v>57</v>
      </c>
      <c r="T7" s="188" t="s">
        <v>64</v>
      </c>
      <c r="U7" s="188" t="s">
        <v>144</v>
      </c>
      <c r="V7" s="188" t="s">
        <v>66</v>
      </c>
      <c r="W7" s="188" t="s">
        <v>67</v>
      </c>
      <c r="X7" s="188" t="s">
        <v>68</v>
      </c>
    </row>
    <row r="8" spans="1:24" ht="37.5" customHeight="1">
      <c r="A8" s="196"/>
      <c r="B8" s="177"/>
      <c r="C8" s="196"/>
      <c r="D8" s="196"/>
      <c r="E8" s="196"/>
      <c r="F8" s="196"/>
      <c r="G8" s="196"/>
      <c r="H8" s="196"/>
      <c r="I8" s="196"/>
      <c r="J8" s="208" t="s">
        <v>57</v>
      </c>
      <c r="K8" s="189" t="s">
        <v>145</v>
      </c>
      <c r="L8" s="189" t="s">
        <v>141</v>
      </c>
      <c r="M8" s="189" t="s">
        <v>142</v>
      </c>
      <c r="N8" s="189" t="s">
        <v>143</v>
      </c>
      <c r="O8" s="189" t="s">
        <v>141</v>
      </c>
      <c r="P8" s="189" t="s">
        <v>142</v>
      </c>
      <c r="Q8" s="189" t="s">
        <v>143</v>
      </c>
      <c r="R8" s="189" t="s">
        <v>61</v>
      </c>
      <c r="S8" s="189" t="s">
        <v>57</v>
      </c>
      <c r="T8" s="189" t="s">
        <v>64</v>
      </c>
      <c r="U8" s="189" t="s">
        <v>144</v>
      </c>
      <c r="V8" s="189" t="s">
        <v>66</v>
      </c>
      <c r="W8" s="189" t="s">
        <v>67</v>
      </c>
      <c r="X8" s="189" t="s">
        <v>68</v>
      </c>
    </row>
    <row r="9" spans="1:24" ht="14.25" customHeight="1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7">
        <v>10</v>
      </c>
      <c r="K9" s="17">
        <v>11</v>
      </c>
      <c r="L9" s="17">
        <v>12</v>
      </c>
      <c r="M9" s="17">
        <v>13</v>
      </c>
      <c r="N9" s="17">
        <v>14</v>
      </c>
      <c r="O9" s="17">
        <v>15</v>
      </c>
      <c r="P9" s="17">
        <v>16</v>
      </c>
      <c r="Q9" s="17">
        <v>17</v>
      </c>
      <c r="R9" s="17">
        <v>18</v>
      </c>
      <c r="S9" s="17">
        <v>19</v>
      </c>
      <c r="T9" s="17">
        <v>20</v>
      </c>
      <c r="U9" s="17">
        <v>21</v>
      </c>
      <c r="V9" s="17">
        <v>22</v>
      </c>
      <c r="W9" s="17">
        <v>23</v>
      </c>
      <c r="X9" s="17">
        <v>24</v>
      </c>
    </row>
    <row r="10" spans="1:24" ht="21" customHeight="1">
      <c r="A10" s="101" t="s">
        <v>223</v>
      </c>
      <c r="B10" s="101" t="s">
        <v>223</v>
      </c>
      <c r="C10" s="129" t="s">
        <v>371</v>
      </c>
      <c r="D10" s="101" t="s">
        <v>244</v>
      </c>
      <c r="E10" s="101">
        <v>2012901</v>
      </c>
      <c r="F10" s="101" t="s">
        <v>245</v>
      </c>
      <c r="G10" s="101">
        <v>30101</v>
      </c>
      <c r="H10" s="101" t="s">
        <v>246</v>
      </c>
      <c r="I10" s="102">
        <v>291540</v>
      </c>
      <c r="J10" s="102">
        <v>291540</v>
      </c>
      <c r="K10" s="17"/>
      <c r="L10" s="17"/>
      <c r="M10" s="102">
        <v>291540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ht="21" customHeight="1">
      <c r="A11" s="101" t="s">
        <v>223</v>
      </c>
      <c r="B11" s="101" t="s">
        <v>223</v>
      </c>
      <c r="C11" s="129" t="s">
        <v>371</v>
      </c>
      <c r="D11" s="101" t="s">
        <v>244</v>
      </c>
      <c r="E11" s="101">
        <v>2012901</v>
      </c>
      <c r="F11" s="101" t="s">
        <v>245</v>
      </c>
      <c r="G11" s="101">
        <v>30102</v>
      </c>
      <c r="H11" s="101" t="s">
        <v>247</v>
      </c>
      <c r="I11" s="102">
        <v>383352</v>
      </c>
      <c r="J11" s="102">
        <v>383352</v>
      </c>
      <c r="K11" s="17"/>
      <c r="L11" s="17"/>
      <c r="M11" s="102">
        <v>383352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ht="21" customHeight="1">
      <c r="A12" s="101" t="s">
        <v>223</v>
      </c>
      <c r="B12" s="101" t="s">
        <v>223</v>
      </c>
      <c r="C12" s="129" t="s">
        <v>371</v>
      </c>
      <c r="D12" s="101" t="s">
        <v>244</v>
      </c>
      <c r="E12" s="101">
        <v>2012901</v>
      </c>
      <c r="F12" s="101" t="s">
        <v>245</v>
      </c>
      <c r="G12" s="101">
        <v>30103</v>
      </c>
      <c r="H12" s="101" t="s">
        <v>248</v>
      </c>
      <c r="I12" s="102">
        <v>1500</v>
      </c>
      <c r="J12" s="102">
        <v>1500</v>
      </c>
      <c r="K12" s="17"/>
      <c r="L12" s="17"/>
      <c r="M12" s="102">
        <v>1500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ht="21" customHeight="1">
      <c r="A13" s="101" t="s">
        <v>223</v>
      </c>
      <c r="B13" s="101" t="s">
        <v>223</v>
      </c>
      <c r="C13" s="129" t="s">
        <v>371</v>
      </c>
      <c r="D13" s="101" t="s">
        <v>244</v>
      </c>
      <c r="E13" s="101">
        <v>2012901</v>
      </c>
      <c r="F13" s="101" t="s">
        <v>245</v>
      </c>
      <c r="G13" s="101">
        <v>30103</v>
      </c>
      <c r="H13" s="101" t="s">
        <v>248</v>
      </c>
      <c r="I13" s="102">
        <v>24295</v>
      </c>
      <c r="J13" s="102">
        <v>24295</v>
      </c>
      <c r="K13" s="17"/>
      <c r="L13" s="17"/>
      <c r="M13" s="102">
        <v>24295</v>
      </c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ht="21" customHeight="1">
      <c r="A14" s="101" t="s">
        <v>223</v>
      </c>
      <c r="B14" s="101" t="s">
        <v>223</v>
      </c>
      <c r="C14" s="129" t="s">
        <v>372</v>
      </c>
      <c r="D14" s="101" t="s">
        <v>249</v>
      </c>
      <c r="E14" s="101">
        <v>2012901</v>
      </c>
      <c r="F14" s="101" t="s">
        <v>245</v>
      </c>
      <c r="G14" s="101">
        <v>30101</v>
      </c>
      <c r="H14" s="101" t="s">
        <v>246</v>
      </c>
      <c r="I14" s="102">
        <v>119232</v>
      </c>
      <c r="J14" s="102">
        <v>119232</v>
      </c>
      <c r="K14" s="37"/>
      <c r="L14" s="37"/>
      <c r="M14" s="102">
        <v>119232</v>
      </c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spans="1:24" ht="21" customHeight="1">
      <c r="A15" s="101" t="s">
        <v>223</v>
      </c>
      <c r="B15" s="101" t="s">
        <v>223</v>
      </c>
      <c r="C15" s="129" t="s">
        <v>372</v>
      </c>
      <c r="D15" s="101" t="s">
        <v>249</v>
      </c>
      <c r="E15" s="101">
        <v>2012901</v>
      </c>
      <c r="F15" s="101" t="s">
        <v>245</v>
      </c>
      <c r="G15" s="101">
        <v>30103</v>
      </c>
      <c r="H15" s="101" t="s">
        <v>248</v>
      </c>
      <c r="I15" s="102">
        <v>1500</v>
      </c>
      <c r="J15" s="102">
        <v>1500</v>
      </c>
      <c r="K15" s="17"/>
      <c r="L15" s="17"/>
      <c r="M15" s="102">
        <v>1500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1" customHeight="1">
      <c r="A16" s="101" t="s">
        <v>223</v>
      </c>
      <c r="B16" s="101" t="s">
        <v>223</v>
      </c>
      <c r="C16" s="129" t="s">
        <v>372</v>
      </c>
      <c r="D16" s="101" t="s">
        <v>249</v>
      </c>
      <c r="E16" s="101">
        <v>2012901</v>
      </c>
      <c r="F16" s="101" t="s">
        <v>245</v>
      </c>
      <c r="G16" s="101">
        <v>30103</v>
      </c>
      <c r="H16" s="101" t="s">
        <v>248</v>
      </c>
      <c r="I16" s="102">
        <v>9936</v>
      </c>
      <c r="J16" s="102">
        <v>9936</v>
      </c>
      <c r="K16" s="17"/>
      <c r="L16" s="17"/>
      <c r="M16" s="102">
        <v>9936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ht="21" customHeight="1">
      <c r="A17" s="101" t="s">
        <v>223</v>
      </c>
      <c r="B17" s="101" t="s">
        <v>223</v>
      </c>
      <c r="C17" s="129" t="s">
        <v>372</v>
      </c>
      <c r="D17" s="101" t="s">
        <v>249</v>
      </c>
      <c r="E17" s="101">
        <v>2012901</v>
      </c>
      <c r="F17" s="101" t="s">
        <v>245</v>
      </c>
      <c r="G17" s="101">
        <v>30107</v>
      </c>
      <c r="H17" s="101" t="s">
        <v>250</v>
      </c>
      <c r="I17" s="102">
        <v>111720</v>
      </c>
      <c r="J17" s="102">
        <v>111720</v>
      </c>
      <c r="K17" s="17"/>
      <c r="L17" s="17"/>
      <c r="M17" s="102">
        <v>111720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ht="21" customHeight="1">
      <c r="A18" s="101" t="s">
        <v>223</v>
      </c>
      <c r="B18" s="101" t="s">
        <v>223</v>
      </c>
      <c r="C18" s="129" t="s">
        <v>372</v>
      </c>
      <c r="D18" s="101" t="s">
        <v>249</v>
      </c>
      <c r="E18" s="101">
        <v>2012901</v>
      </c>
      <c r="F18" s="101" t="s">
        <v>245</v>
      </c>
      <c r="G18" s="101">
        <v>30107</v>
      </c>
      <c r="H18" s="101" t="s">
        <v>250</v>
      </c>
      <c r="I18" s="102">
        <v>28140</v>
      </c>
      <c r="J18" s="102">
        <v>28140</v>
      </c>
      <c r="K18" s="17"/>
      <c r="L18" s="17"/>
      <c r="M18" s="102">
        <v>28140</v>
      </c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ht="21" customHeight="1">
      <c r="A19" s="101" t="s">
        <v>223</v>
      </c>
      <c r="B19" s="101" t="s">
        <v>223</v>
      </c>
      <c r="C19" s="129" t="s">
        <v>374</v>
      </c>
      <c r="D19" s="101" t="s">
        <v>251</v>
      </c>
      <c r="E19" s="101">
        <v>2210201</v>
      </c>
      <c r="F19" s="101" t="s">
        <v>251</v>
      </c>
      <c r="G19" s="101">
        <v>30113</v>
      </c>
      <c r="H19" s="101" t="s">
        <v>251</v>
      </c>
      <c r="I19" s="102">
        <v>160404</v>
      </c>
      <c r="J19" s="102">
        <v>160404</v>
      </c>
      <c r="K19" s="37"/>
      <c r="L19" s="37"/>
      <c r="M19" s="102">
        <v>160404</v>
      </c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</row>
    <row r="20" spans="1:24" ht="21" customHeight="1">
      <c r="A20" s="101" t="s">
        <v>223</v>
      </c>
      <c r="B20" s="101" t="s">
        <v>223</v>
      </c>
      <c r="C20" s="129" t="s">
        <v>379</v>
      </c>
      <c r="D20" s="101" t="s">
        <v>252</v>
      </c>
      <c r="E20" s="101">
        <v>2012901</v>
      </c>
      <c r="F20" s="101" t="s">
        <v>245</v>
      </c>
      <c r="G20" s="101">
        <v>30199</v>
      </c>
      <c r="H20" s="101" t="s">
        <v>253</v>
      </c>
      <c r="I20" s="102">
        <v>24000</v>
      </c>
      <c r="J20" s="102">
        <v>24000</v>
      </c>
      <c r="K20" s="17"/>
      <c r="L20" s="17"/>
      <c r="M20" s="102">
        <v>24000</v>
      </c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ht="21" customHeight="1">
      <c r="A21" s="101" t="s">
        <v>223</v>
      </c>
      <c r="B21" s="101" t="s">
        <v>223</v>
      </c>
      <c r="C21" s="129" t="s">
        <v>379</v>
      </c>
      <c r="D21" s="101" t="s">
        <v>252</v>
      </c>
      <c r="E21" s="101">
        <v>2012901</v>
      </c>
      <c r="F21" s="101" t="s">
        <v>245</v>
      </c>
      <c r="G21" s="101">
        <v>30199</v>
      </c>
      <c r="H21" s="101" t="s">
        <v>253</v>
      </c>
      <c r="I21" s="102">
        <v>42000</v>
      </c>
      <c r="J21" s="102">
        <v>42000</v>
      </c>
      <c r="K21" s="17"/>
      <c r="L21" s="17"/>
      <c r="M21" s="102">
        <v>42000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ht="21" customHeight="1">
      <c r="A22" s="101" t="s">
        <v>223</v>
      </c>
      <c r="B22" s="101" t="s">
        <v>223</v>
      </c>
      <c r="C22" s="129" t="s">
        <v>373</v>
      </c>
      <c r="D22" s="101" t="s">
        <v>254</v>
      </c>
      <c r="E22" s="101">
        <v>2080505</v>
      </c>
      <c r="F22" s="101" t="s">
        <v>255</v>
      </c>
      <c r="G22" s="101">
        <v>30108</v>
      </c>
      <c r="H22" s="101" t="s">
        <v>256</v>
      </c>
      <c r="I22" s="102">
        <v>180000</v>
      </c>
      <c r="J22" s="102">
        <v>180000</v>
      </c>
      <c r="K22" s="17"/>
      <c r="L22" s="17"/>
      <c r="M22" s="102">
        <v>180000</v>
      </c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21" customHeight="1">
      <c r="A23" s="101" t="s">
        <v>223</v>
      </c>
      <c r="B23" s="101" t="s">
        <v>223</v>
      </c>
      <c r="C23" s="129" t="s">
        <v>373</v>
      </c>
      <c r="D23" s="101" t="s">
        <v>254</v>
      </c>
      <c r="E23" s="101">
        <v>2080506</v>
      </c>
      <c r="F23" s="101" t="s">
        <v>257</v>
      </c>
      <c r="G23" s="101">
        <v>30109</v>
      </c>
      <c r="H23" s="101" t="s">
        <v>258</v>
      </c>
      <c r="I23" s="102">
        <v>74475</v>
      </c>
      <c r="J23" s="102">
        <v>74475</v>
      </c>
      <c r="K23" s="17"/>
      <c r="L23" s="17"/>
      <c r="M23" s="102">
        <v>74475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ht="21" customHeight="1">
      <c r="A24" s="101" t="s">
        <v>223</v>
      </c>
      <c r="B24" s="101" t="s">
        <v>223</v>
      </c>
      <c r="C24" s="129" t="s">
        <v>373</v>
      </c>
      <c r="D24" s="101" t="s">
        <v>254</v>
      </c>
      <c r="E24" s="101">
        <v>2101101</v>
      </c>
      <c r="F24" s="101" t="s">
        <v>259</v>
      </c>
      <c r="G24" s="101">
        <v>30110</v>
      </c>
      <c r="H24" s="101" t="s">
        <v>260</v>
      </c>
      <c r="I24" s="102">
        <v>90000</v>
      </c>
      <c r="J24" s="102">
        <v>90000</v>
      </c>
      <c r="K24" s="37"/>
      <c r="L24" s="37"/>
      <c r="M24" s="102">
        <v>90000</v>
      </c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</row>
    <row r="25" spans="1:24" ht="21" customHeight="1">
      <c r="A25" s="101" t="s">
        <v>223</v>
      </c>
      <c r="B25" s="101" t="s">
        <v>223</v>
      </c>
      <c r="C25" s="129" t="s">
        <v>373</v>
      </c>
      <c r="D25" s="101" t="s">
        <v>254</v>
      </c>
      <c r="E25" s="101">
        <v>2101103</v>
      </c>
      <c r="F25" s="101" t="s">
        <v>261</v>
      </c>
      <c r="G25" s="101">
        <v>30111</v>
      </c>
      <c r="H25" s="101" t="s">
        <v>262</v>
      </c>
      <c r="I25" s="102">
        <v>85000</v>
      </c>
      <c r="J25" s="102">
        <v>85000</v>
      </c>
      <c r="K25" s="17"/>
      <c r="L25" s="17"/>
      <c r="M25" s="102">
        <v>85000</v>
      </c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ht="21" customHeight="1">
      <c r="A26" s="101" t="s">
        <v>223</v>
      </c>
      <c r="B26" s="101" t="s">
        <v>223</v>
      </c>
      <c r="C26" s="129" t="s">
        <v>373</v>
      </c>
      <c r="D26" s="101" t="s">
        <v>254</v>
      </c>
      <c r="E26" s="101">
        <v>2101199</v>
      </c>
      <c r="F26" s="101" t="s">
        <v>263</v>
      </c>
      <c r="G26" s="101">
        <v>30112</v>
      </c>
      <c r="H26" s="101" t="s">
        <v>264</v>
      </c>
      <c r="I26" s="102">
        <v>2500</v>
      </c>
      <c r="J26" s="102">
        <v>2500</v>
      </c>
      <c r="K26" s="17"/>
      <c r="L26" s="17"/>
      <c r="M26" s="102">
        <v>2500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ht="21" customHeight="1">
      <c r="A27" s="101" t="s">
        <v>223</v>
      </c>
      <c r="B27" s="101" t="s">
        <v>223</v>
      </c>
      <c r="C27" s="129" t="s">
        <v>373</v>
      </c>
      <c r="D27" s="101" t="s">
        <v>254</v>
      </c>
      <c r="E27" s="101">
        <v>2101199</v>
      </c>
      <c r="F27" s="101" t="s">
        <v>263</v>
      </c>
      <c r="G27" s="101">
        <v>30112</v>
      </c>
      <c r="H27" s="101" t="s">
        <v>264</v>
      </c>
      <c r="I27" s="102">
        <v>18000</v>
      </c>
      <c r="J27" s="102">
        <v>18000</v>
      </c>
      <c r="K27" s="17"/>
      <c r="L27" s="17"/>
      <c r="M27" s="102">
        <v>18000</v>
      </c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 ht="21" customHeight="1">
      <c r="A28" s="101" t="s">
        <v>223</v>
      </c>
      <c r="B28" s="101" t="s">
        <v>223</v>
      </c>
      <c r="C28" s="129" t="s">
        <v>377</v>
      </c>
      <c r="D28" s="101" t="s">
        <v>265</v>
      </c>
      <c r="E28" s="101">
        <v>2012901</v>
      </c>
      <c r="F28" s="101" t="s">
        <v>245</v>
      </c>
      <c r="G28" s="101">
        <v>30201</v>
      </c>
      <c r="H28" s="101" t="s">
        <v>266</v>
      </c>
      <c r="I28" s="102">
        <v>9900</v>
      </c>
      <c r="J28" s="102">
        <v>9900</v>
      </c>
      <c r="K28" s="17"/>
      <c r="L28" s="17"/>
      <c r="M28" s="102">
        <v>9900</v>
      </c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ht="21" customHeight="1">
      <c r="A29" s="101" t="s">
        <v>223</v>
      </c>
      <c r="B29" s="101" t="s">
        <v>223</v>
      </c>
      <c r="C29" s="129" t="s">
        <v>377</v>
      </c>
      <c r="D29" s="101" t="s">
        <v>265</v>
      </c>
      <c r="E29" s="101">
        <v>2012901</v>
      </c>
      <c r="F29" s="101" t="s">
        <v>245</v>
      </c>
      <c r="G29" s="101">
        <v>30201</v>
      </c>
      <c r="H29" s="101" t="s">
        <v>266</v>
      </c>
      <c r="I29" s="102">
        <v>2280</v>
      </c>
      <c r="J29" s="102">
        <v>2280</v>
      </c>
      <c r="K29" s="17"/>
      <c r="L29" s="17"/>
      <c r="M29" s="102">
        <v>2280</v>
      </c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1:24" ht="21" customHeight="1">
      <c r="A30" s="101" t="s">
        <v>223</v>
      </c>
      <c r="B30" s="101" t="s">
        <v>223</v>
      </c>
      <c r="C30" s="129" t="s">
        <v>377</v>
      </c>
      <c r="D30" s="101" t="s">
        <v>265</v>
      </c>
      <c r="E30" s="101">
        <v>2012901</v>
      </c>
      <c r="F30" s="101" t="s">
        <v>245</v>
      </c>
      <c r="G30" s="101">
        <v>30205</v>
      </c>
      <c r="H30" s="101" t="s">
        <v>267</v>
      </c>
      <c r="I30" s="102">
        <v>2280</v>
      </c>
      <c r="J30" s="102">
        <v>2280</v>
      </c>
      <c r="K30" s="17"/>
      <c r="L30" s="17"/>
      <c r="M30" s="102">
        <v>2280</v>
      </c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1:24" ht="21" customHeight="1">
      <c r="A31" s="101" t="s">
        <v>223</v>
      </c>
      <c r="B31" s="101" t="s">
        <v>223</v>
      </c>
      <c r="C31" s="129" t="s">
        <v>377</v>
      </c>
      <c r="D31" s="101" t="s">
        <v>265</v>
      </c>
      <c r="E31" s="101">
        <v>2012901</v>
      </c>
      <c r="F31" s="101" t="s">
        <v>245</v>
      </c>
      <c r="G31" s="101">
        <v>30207</v>
      </c>
      <c r="H31" s="101" t="s">
        <v>268</v>
      </c>
      <c r="I31" s="102">
        <v>5880</v>
      </c>
      <c r="J31" s="102">
        <v>5880</v>
      </c>
      <c r="K31" s="17"/>
      <c r="L31" s="17"/>
      <c r="M31" s="102">
        <v>5880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24" ht="21" customHeight="1">
      <c r="A32" s="101" t="s">
        <v>223</v>
      </c>
      <c r="B32" s="101" t="s">
        <v>223</v>
      </c>
      <c r="C32" s="129" t="s">
        <v>377</v>
      </c>
      <c r="D32" s="101" t="s">
        <v>265</v>
      </c>
      <c r="E32" s="101">
        <v>2012901</v>
      </c>
      <c r="F32" s="101" t="s">
        <v>245</v>
      </c>
      <c r="G32" s="101">
        <v>30211</v>
      </c>
      <c r="H32" s="101" t="s">
        <v>269</v>
      </c>
      <c r="I32" s="102">
        <v>8100</v>
      </c>
      <c r="J32" s="102">
        <v>8100</v>
      </c>
      <c r="K32" s="17"/>
      <c r="L32" s="17"/>
      <c r="M32" s="102">
        <v>8100</v>
      </c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ht="21" customHeight="1">
      <c r="A33" s="101" t="s">
        <v>223</v>
      </c>
      <c r="B33" s="101" t="s">
        <v>223</v>
      </c>
      <c r="C33" s="129" t="s">
        <v>377</v>
      </c>
      <c r="D33" s="101" t="s">
        <v>265</v>
      </c>
      <c r="E33" s="101">
        <v>2012901</v>
      </c>
      <c r="F33" s="101" t="s">
        <v>245</v>
      </c>
      <c r="G33" s="101">
        <v>30229</v>
      </c>
      <c r="H33" s="101" t="s">
        <v>270</v>
      </c>
      <c r="I33" s="102">
        <v>18000</v>
      </c>
      <c r="J33" s="102">
        <v>18000</v>
      </c>
      <c r="K33" s="17"/>
      <c r="L33" s="17"/>
      <c r="M33" s="102">
        <v>18000</v>
      </c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ht="21" customHeight="1">
      <c r="A34" s="101" t="s">
        <v>223</v>
      </c>
      <c r="B34" s="101" t="s">
        <v>223</v>
      </c>
      <c r="C34" s="129" t="s">
        <v>377</v>
      </c>
      <c r="D34" s="101" t="s">
        <v>265</v>
      </c>
      <c r="E34" s="101">
        <v>2080501</v>
      </c>
      <c r="F34" s="101" t="s">
        <v>271</v>
      </c>
      <c r="G34" s="101">
        <v>30229</v>
      </c>
      <c r="H34" s="101" t="s">
        <v>270</v>
      </c>
      <c r="I34" s="102">
        <v>16800</v>
      </c>
      <c r="J34" s="102">
        <v>16800</v>
      </c>
      <c r="K34" s="17"/>
      <c r="L34" s="17"/>
      <c r="M34" s="102">
        <v>16800</v>
      </c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 ht="21" customHeight="1">
      <c r="A35" s="101" t="s">
        <v>223</v>
      </c>
      <c r="B35" s="101" t="s">
        <v>223</v>
      </c>
      <c r="C35" s="129" t="s">
        <v>377</v>
      </c>
      <c r="D35" s="101" t="s">
        <v>265</v>
      </c>
      <c r="E35" s="101">
        <v>2012901</v>
      </c>
      <c r="F35" s="101" t="s">
        <v>245</v>
      </c>
      <c r="G35" s="101">
        <v>30216</v>
      </c>
      <c r="H35" s="101" t="s">
        <v>272</v>
      </c>
      <c r="I35" s="102">
        <v>2280</v>
      </c>
      <c r="J35" s="102">
        <v>2280</v>
      </c>
      <c r="K35" s="17"/>
      <c r="L35" s="17"/>
      <c r="M35" s="102">
        <v>2280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ht="21" customHeight="1">
      <c r="A36" s="101" t="s">
        <v>223</v>
      </c>
      <c r="B36" s="101" t="s">
        <v>223</v>
      </c>
      <c r="C36" s="129" t="s">
        <v>377</v>
      </c>
      <c r="D36" s="101" t="s">
        <v>265</v>
      </c>
      <c r="E36" s="101">
        <v>2012901</v>
      </c>
      <c r="F36" s="101" t="s">
        <v>245</v>
      </c>
      <c r="G36" s="101">
        <v>30213</v>
      </c>
      <c r="H36" s="101" t="s">
        <v>273</v>
      </c>
      <c r="I36" s="102">
        <v>12780</v>
      </c>
      <c r="J36" s="102">
        <v>12780</v>
      </c>
      <c r="K36" s="17"/>
      <c r="L36" s="17"/>
      <c r="M36" s="102">
        <v>12780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ht="21" customHeight="1">
      <c r="A37" s="101" t="s">
        <v>223</v>
      </c>
      <c r="B37" s="101" t="s">
        <v>223</v>
      </c>
      <c r="C37" s="129" t="s">
        <v>377</v>
      </c>
      <c r="D37" s="101" t="s">
        <v>265</v>
      </c>
      <c r="E37" s="101">
        <v>2080501</v>
      </c>
      <c r="F37" s="101" t="s">
        <v>271</v>
      </c>
      <c r="G37" s="101">
        <v>30299</v>
      </c>
      <c r="H37" s="101" t="s">
        <v>274</v>
      </c>
      <c r="I37" s="102">
        <v>4200</v>
      </c>
      <c r="J37" s="102">
        <v>4200</v>
      </c>
      <c r="K37" s="17"/>
      <c r="L37" s="17"/>
      <c r="M37" s="102">
        <v>4200</v>
      </c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spans="1:24" ht="21" customHeight="1">
      <c r="A38" s="101" t="s">
        <v>223</v>
      </c>
      <c r="B38" s="101" t="s">
        <v>223</v>
      </c>
      <c r="C38" s="129" t="s">
        <v>377</v>
      </c>
      <c r="D38" s="101" t="s">
        <v>265</v>
      </c>
      <c r="E38" s="101">
        <v>2012901</v>
      </c>
      <c r="F38" s="101" t="s">
        <v>245</v>
      </c>
      <c r="G38" s="101">
        <v>30201</v>
      </c>
      <c r="H38" s="101" t="s">
        <v>266</v>
      </c>
      <c r="I38" s="102">
        <v>6090</v>
      </c>
      <c r="J38" s="102">
        <v>6090</v>
      </c>
      <c r="K38" s="17"/>
      <c r="L38" s="17"/>
      <c r="M38" s="102">
        <v>6090</v>
      </c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ht="21" customHeight="1">
      <c r="A39" s="101" t="s">
        <v>223</v>
      </c>
      <c r="B39" s="101" t="s">
        <v>223</v>
      </c>
      <c r="C39" s="129" t="s">
        <v>377</v>
      </c>
      <c r="D39" s="101" t="s">
        <v>265</v>
      </c>
      <c r="E39" s="101">
        <v>2012901</v>
      </c>
      <c r="F39" s="101" t="s">
        <v>245</v>
      </c>
      <c r="G39" s="101">
        <v>30205</v>
      </c>
      <c r="H39" s="101" t="s">
        <v>267</v>
      </c>
      <c r="I39" s="102">
        <v>1140</v>
      </c>
      <c r="J39" s="102">
        <v>1140</v>
      </c>
      <c r="K39" s="17"/>
      <c r="L39" s="17"/>
      <c r="M39" s="102">
        <v>1140</v>
      </c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ht="21" customHeight="1">
      <c r="A40" s="101" t="s">
        <v>223</v>
      </c>
      <c r="B40" s="101" t="s">
        <v>223</v>
      </c>
      <c r="C40" s="129" t="s">
        <v>377</v>
      </c>
      <c r="D40" s="101" t="s">
        <v>265</v>
      </c>
      <c r="E40" s="101">
        <v>2012901</v>
      </c>
      <c r="F40" s="101" t="s">
        <v>245</v>
      </c>
      <c r="G40" s="101">
        <v>30207</v>
      </c>
      <c r="H40" s="101" t="s">
        <v>268</v>
      </c>
      <c r="I40" s="102">
        <v>2940</v>
      </c>
      <c r="J40" s="102">
        <v>2940</v>
      </c>
      <c r="K40" s="17"/>
      <c r="L40" s="17"/>
      <c r="M40" s="102">
        <v>2940</v>
      </c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ht="21" customHeight="1">
      <c r="A41" s="101" t="s">
        <v>223</v>
      </c>
      <c r="B41" s="101" t="s">
        <v>223</v>
      </c>
      <c r="C41" s="129" t="s">
        <v>377</v>
      </c>
      <c r="D41" s="101" t="s">
        <v>265</v>
      </c>
      <c r="E41" s="101">
        <v>2012901</v>
      </c>
      <c r="F41" s="101" t="s">
        <v>245</v>
      </c>
      <c r="G41" s="101">
        <v>30211</v>
      </c>
      <c r="H41" s="101" t="s">
        <v>269</v>
      </c>
      <c r="I41" s="102">
        <v>4050</v>
      </c>
      <c r="J41" s="102">
        <v>4050</v>
      </c>
      <c r="K41" s="17"/>
      <c r="L41" s="17"/>
      <c r="M41" s="102">
        <v>4050</v>
      </c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ht="21" customHeight="1">
      <c r="A42" s="101" t="s">
        <v>223</v>
      </c>
      <c r="B42" s="101" t="s">
        <v>223</v>
      </c>
      <c r="C42" s="129" t="s">
        <v>377</v>
      </c>
      <c r="D42" s="101" t="s">
        <v>265</v>
      </c>
      <c r="E42" s="101">
        <v>2012901</v>
      </c>
      <c r="F42" s="101" t="s">
        <v>245</v>
      </c>
      <c r="G42" s="101">
        <v>30216</v>
      </c>
      <c r="H42" s="101" t="s">
        <v>272</v>
      </c>
      <c r="I42" s="102">
        <v>1140</v>
      </c>
      <c r="J42" s="102">
        <v>1140</v>
      </c>
      <c r="K42" s="17"/>
      <c r="L42" s="17"/>
      <c r="M42" s="102">
        <v>1140</v>
      </c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ht="21" customHeight="1">
      <c r="A43" s="101" t="s">
        <v>223</v>
      </c>
      <c r="B43" s="101" t="s">
        <v>223</v>
      </c>
      <c r="C43" s="129" t="s">
        <v>377</v>
      </c>
      <c r="D43" s="101" t="s">
        <v>265</v>
      </c>
      <c r="E43" s="101">
        <v>2012901</v>
      </c>
      <c r="F43" s="101" t="s">
        <v>245</v>
      </c>
      <c r="G43" s="101">
        <v>30229</v>
      </c>
      <c r="H43" s="101" t="s">
        <v>270</v>
      </c>
      <c r="I43" s="102">
        <v>9000</v>
      </c>
      <c r="J43" s="102">
        <v>9000</v>
      </c>
      <c r="K43" s="17"/>
      <c r="L43" s="17"/>
      <c r="M43" s="102">
        <v>9000</v>
      </c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 ht="21" customHeight="1">
      <c r="A44" s="101" t="s">
        <v>223</v>
      </c>
      <c r="B44" s="101" t="s">
        <v>223</v>
      </c>
      <c r="C44" s="129" t="s">
        <v>383</v>
      </c>
      <c r="D44" s="101" t="s">
        <v>275</v>
      </c>
      <c r="E44" s="101">
        <v>2012901</v>
      </c>
      <c r="F44" s="101" t="s">
        <v>245</v>
      </c>
      <c r="G44" s="101">
        <v>30239</v>
      </c>
      <c r="H44" s="101" t="s">
        <v>276</v>
      </c>
      <c r="I44" s="102">
        <v>5940</v>
      </c>
      <c r="J44" s="102">
        <v>5940</v>
      </c>
      <c r="K44" s="17"/>
      <c r="L44" s="17"/>
      <c r="M44" s="102">
        <v>5940</v>
      </c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ht="21" customHeight="1">
      <c r="A45" s="101" t="s">
        <v>223</v>
      </c>
      <c r="B45" s="101" t="s">
        <v>223</v>
      </c>
      <c r="C45" s="129" t="s">
        <v>384</v>
      </c>
      <c r="D45" s="101" t="s">
        <v>277</v>
      </c>
      <c r="E45" s="101">
        <v>2012901</v>
      </c>
      <c r="F45" s="101" t="s">
        <v>245</v>
      </c>
      <c r="G45" s="101">
        <v>30239</v>
      </c>
      <c r="H45" s="101" t="s">
        <v>276</v>
      </c>
      <c r="I45" s="102">
        <v>10800</v>
      </c>
      <c r="J45" s="102">
        <v>10800</v>
      </c>
      <c r="K45" s="37"/>
      <c r="L45" s="37"/>
      <c r="M45" s="102">
        <v>10800</v>
      </c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</row>
    <row r="46" spans="1:24" ht="21" customHeight="1">
      <c r="A46" s="101" t="s">
        <v>223</v>
      </c>
      <c r="B46" s="101" t="s">
        <v>223</v>
      </c>
      <c r="C46" s="129" t="s">
        <v>376</v>
      </c>
      <c r="D46" s="101" t="s">
        <v>278</v>
      </c>
      <c r="E46" s="101">
        <v>2012901</v>
      </c>
      <c r="F46" s="101" t="s">
        <v>245</v>
      </c>
      <c r="G46" s="101">
        <v>30228</v>
      </c>
      <c r="H46" s="101" t="s">
        <v>278</v>
      </c>
      <c r="I46" s="102">
        <v>7020</v>
      </c>
      <c r="J46" s="102">
        <v>7020</v>
      </c>
      <c r="K46" s="17"/>
      <c r="L46" s="17"/>
      <c r="M46" s="102">
        <v>7020</v>
      </c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1:24" ht="21" customHeight="1">
      <c r="A47" s="101" t="s">
        <v>223</v>
      </c>
      <c r="B47" s="101" t="s">
        <v>223</v>
      </c>
      <c r="C47" s="129" t="s">
        <v>380</v>
      </c>
      <c r="D47" s="101" t="s">
        <v>279</v>
      </c>
      <c r="E47" s="101">
        <v>2080501</v>
      </c>
      <c r="F47" s="101" t="s">
        <v>271</v>
      </c>
      <c r="G47" s="101">
        <v>30229</v>
      </c>
      <c r="H47" s="101" t="s">
        <v>270</v>
      </c>
      <c r="I47" s="102">
        <v>1600</v>
      </c>
      <c r="J47" s="102">
        <v>1600</v>
      </c>
      <c r="K47" s="37"/>
      <c r="L47" s="37"/>
      <c r="M47" s="102">
        <v>1600</v>
      </c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</row>
    <row r="48" spans="1:24" ht="21" customHeight="1">
      <c r="A48" s="101" t="s">
        <v>223</v>
      </c>
      <c r="B48" s="101" t="s">
        <v>223</v>
      </c>
      <c r="C48" s="129" t="s">
        <v>378</v>
      </c>
      <c r="D48" s="101" t="s">
        <v>280</v>
      </c>
      <c r="E48" s="101">
        <v>2012901</v>
      </c>
      <c r="F48" s="101" t="s">
        <v>245</v>
      </c>
      <c r="G48" s="101">
        <v>30103</v>
      </c>
      <c r="H48" s="101" t="s">
        <v>248</v>
      </c>
      <c r="I48" s="102">
        <v>94761</v>
      </c>
      <c r="J48" s="102">
        <v>94761</v>
      </c>
      <c r="K48" s="17"/>
      <c r="L48" s="17"/>
      <c r="M48" s="102">
        <v>94761</v>
      </c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 ht="21" customHeight="1">
      <c r="A49" s="101" t="s">
        <v>223</v>
      </c>
      <c r="B49" s="101" t="s">
        <v>223</v>
      </c>
      <c r="C49" s="129" t="s">
        <v>378</v>
      </c>
      <c r="D49" s="101" t="s">
        <v>280</v>
      </c>
      <c r="E49" s="101">
        <v>2012901</v>
      </c>
      <c r="F49" s="101" t="s">
        <v>245</v>
      </c>
      <c r="G49" s="101">
        <v>30107</v>
      </c>
      <c r="H49" s="101" t="s">
        <v>250</v>
      </c>
      <c r="I49" s="102">
        <v>54000</v>
      </c>
      <c r="J49" s="102">
        <v>54000</v>
      </c>
      <c r="K49" s="17"/>
      <c r="L49" s="17"/>
      <c r="M49" s="102">
        <v>54000</v>
      </c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1:24" ht="21" customHeight="1">
      <c r="A50" s="101" t="s">
        <v>223</v>
      </c>
      <c r="B50" s="101" t="s">
        <v>223</v>
      </c>
      <c r="C50" s="129" t="s">
        <v>381</v>
      </c>
      <c r="D50" s="101" t="s">
        <v>281</v>
      </c>
      <c r="E50" s="101">
        <v>2080501</v>
      </c>
      <c r="F50" s="101" t="s">
        <v>271</v>
      </c>
      <c r="G50" s="101">
        <v>30305</v>
      </c>
      <c r="H50" s="101" t="s">
        <v>282</v>
      </c>
      <c r="I50" s="102">
        <v>189000</v>
      </c>
      <c r="J50" s="102">
        <v>189000</v>
      </c>
      <c r="K50" s="17"/>
      <c r="L50" s="17"/>
      <c r="M50" s="102">
        <v>189000</v>
      </c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1:24" ht="21" customHeight="1">
      <c r="A51" s="101" t="s">
        <v>223</v>
      </c>
      <c r="B51" s="101" t="s">
        <v>223</v>
      </c>
      <c r="C51" s="129" t="s">
        <v>382</v>
      </c>
      <c r="D51" s="101" t="s">
        <v>283</v>
      </c>
      <c r="E51" s="101">
        <v>2012901</v>
      </c>
      <c r="F51" s="101" t="s">
        <v>245</v>
      </c>
      <c r="G51" s="101">
        <v>30103</v>
      </c>
      <c r="H51" s="101" t="s">
        <v>248</v>
      </c>
      <c r="I51" s="102">
        <v>155760</v>
      </c>
      <c r="J51" s="102">
        <v>155760</v>
      </c>
      <c r="K51" s="17"/>
      <c r="L51" s="17"/>
      <c r="M51" s="102">
        <v>155760</v>
      </c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ht="21" customHeight="1">
      <c r="A52" s="101" t="s">
        <v>223</v>
      </c>
      <c r="B52" s="101" t="s">
        <v>223</v>
      </c>
      <c r="C52" s="129" t="s">
        <v>382</v>
      </c>
      <c r="D52" s="101" t="s">
        <v>283</v>
      </c>
      <c r="E52" s="101">
        <v>2012901</v>
      </c>
      <c r="F52" s="101" t="s">
        <v>245</v>
      </c>
      <c r="G52" s="101">
        <v>30103</v>
      </c>
      <c r="H52" s="101" t="s">
        <v>248</v>
      </c>
      <c r="I52" s="102">
        <v>137496</v>
      </c>
      <c r="J52" s="102">
        <v>137496</v>
      </c>
      <c r="K52" s="17"/>
      <c r="L52" s="17"/>
      <c r="M52" s="102">
        <v>137496</v>
      </c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ht="21" customHeight="1">
      <c r="A53" s="101" t="s">
        <v>223</v>
      </c>
      <c r="B53" s="101" t="s">
        <v>223</v>
      </c>
      <c r="C53" s="129" t="s">
        <v>375</v>
      </c>
      <c r="D53" s="101" t="s">
        <v>284</v>
      </c>
      <c r="E53" s="101">
        <v>2012901</v>
      </c>
      <c r="F53" s="101" t="s">
        <v>245</v>
      </c>
      <c r="G53" s="101">
        <v>30239</v>
      </c>
      <c r="H53" s="101" t="s">
        <v>276</v>
      </c>
      <c r="I53" s="102">
        <v>59400</v>
      </c>
      <c r="J53" s="102">
        <v>59400</v>
      </c>
      <c r="K53" s="17"/>
      <c r="L53" s="17"/>
      <c r="M53" s="102">
        <v>59400</v>
      </c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ht="21" customHeight="1">
      <c r="A54" s="190" t="s">
        <v>119</v>
      </c>
      <c r="B54" s="191"/>
      <c r="C54" s="192"/>
      <c r="D54" s="192"/>
      <c r="E54" s="192"/>
      <c r="F54" s="192"/>
      <c r="G54" s="192"/>
      <c r="H54" s="193"/>
      <c r="I54" s="102">
        <v>2470231</v>
      </c>
      <c r="J54" s="102">
        <v>2470231</v>
      </c>
      <c r="K54" s="37"/>
      <c r="L54" s="37"/>
      <c r="M54" s="102">
        <v>2470231</v>
      </c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</row>
  </sheetData>
  <mergeCells count="31">
    <mergeCell ref="A3:X3"/>
    <mergeCell ref="A4:H4"/>
    <mergeCell ref="I5:X5"/>
    <mergeCell ref="J6:N6"/>
    <mergeCell ref="O6:Q6"/>
    <mergeCell ref="S6:X6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A54:H54"/>
    <mergeCell ref="A5:A8"/>
    <mergeCell ref="B5:B8"/>
    <mergeCell ref="C5:C8"/>
    <mergeCell ref="D5:D8"/>
    <mergeCell ref="E5:E8"/>
    <mergeCell ref="F5:F8"/>
    <mergeCell ref="G5:G8"/>
    <mergeCell ref="H5:H8"/>
    <mergeCell ref="X7:X8"/>
    <mergeCell ref="S7:S8"/>
    <mergeCell ref="T7:T8"/>
    <mergeCell ref="U7:U8"/>
    <mergeCell ref="V7:V8"/>
    <mergeCell ref="W7:W8"/>
  </mergeCells>
  <phoneticPr fontId="15" type="noConversion"/>
  <printOptions horizontalCentered="1"/>
  <pageMargins left="0.37" right="0.37" top="0.56000000000000005" bottom="0.56000000000000005" header="0.48" footer="0.48"/>
  <pageSetup paperSize="9" scale="56" orientation="landscape"/>
  <ignoredErrors>
    <ignoredError sqref="A3" unlockedFormula="1"/>
    <ignoredError sqref="C10:C5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 pane="bottomLeft" activeCell="C23" sqref="C23"/>
    </sheetView>
  </sheetViews>
  <sheetFormatPr defaultColWidth="9.125" defaultRowHeight="14.25" customHeight="1"/>
  <cols>
    <col min="1" max="1" width="12.25" bestFit="1" customWidth="1"/>
    <col min="2" max="2" width="23.875" bestFit="1" customWidth="1"/>
    <col min="3" max="3" width="32.875" customWidth="1"/>
    <col min="4" max="4" width="23.875" customWidth="1"/>
    <col min="5" max="5" width="13" bestFit="1" customWidth="1"/>
    <col min="6" max="6" width="17.75" customWidth="1"/>
    <col min="7" max="7" width="13" bestFit="1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B2" s="58"/>
      <c r="E2" s="2"/>
      <c r="F2" s="2"/>
      <c r="G2" s="2"/>
      <c r="H2" s="2"/>
      <c r="U2" s="58"/>
      <c r="W2" s="59" t="s">
        <v>146</v>
      </c>
    </row>
    <row r="3" spans="1:23" ht="46.5" customHeight="1">
      <c r="A3" s="199" t="str">
        <f>"2025"&amp;"年部门项目支出预算表"</f>
        <v>2025年部门项目支出预算表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1:23" ht="13.5" customHeight="1">
      <c r="A4" s="200" t="s">
        <v>242</v>
      </c>
      <c r="B4" s="201"/>
      <c r="C4" s="201"/>
      <c r="D4" s="201"/>
      <c r="E4" s="201"/>
      <c r="F4" s="201"/>
      <c r="G4" s="201"/>
      <c r="H4" s="201"/>
      <c r="I4" s="4"/>
      <c r="J4" s="4"/>
      <c r="K4" s="4"/>
      <c r="L4" s="4"/>
      <c r="M4" s="4"/>
      <c r="N4" s="4"/>
      <c r="O4" s="4"/>
      <c r="P4" s="4"/>
      <c r="Q4" s="4"/>
      <c r="U4" s="58"/>
      <c r="W4" s="52" t="s">
        <v>1</v>
      </c>
    </row>
    <row r="5" spans="1:23" ht="21.75" customHeight="1">
      <c r="A5" s="188" t="s">
        <v>147</v>
      </c>
      <c r="B5" s="209" t="s">
        <v>130</v>
      </c>
      <c r="C5" s="188" t="s">
        <v>131</v>
      </c>
      <c r="D5" s="188" t="s">
        <v>148</v>
      </c>
      <c r="E5" s="209" t="s">
        <v>132</v>
      </c>
      <c r="F5" s="209" t="s">
        <v>133</v>
      </c>
      <c r="G5" s="209" t="s">
        <v>149</v>
      </c>
      <c r="H5" s="209" t="s">
        <v>150</v>
      </c>
      <c r="I5" s="215" t="s">
        <v>55</v>
      </c>
      <c r="J5" s="205" t="s">
        <v>151</v>
      </c>
      <c r="K5" s="172"/>
      <c r="L5" s="172"/>
      <c r="M5" s="173"/>
      <c r="N5" s="205" t="s">
        <v>138</v>
      </c>
      <c r="O5" s="172"/>
      <c r="P5" s="173"/>
      <c r="Q5" s="209" t="s">
        <v>61</v>
      </c>
      <c r="R5" s="205" t="s">
        <v>62</v>
      </c>
      <c r="S5" s="172"/>
      <c r="T5" s="172"/>
      <c r="U5" s="172"/>
      <c r="V5" s="172"/>
      <c r="W5" s="173"/>
    </row>
    <row r="6" spans="1:23" ht="21.75" customHeight="1">
      <c r="A6" s="194"/>
      <c r="B6" s="195"/>
      <c r="C6" s="194"/>
      <c r="D6" s="194"/>
      <c r="E6" s="214"/>
      <c r="F6" s="214"/>
      <c r="G6" s="214"/>
      <c r="H6" s="214"/>
      <c r="I6" s="195"/>
      <c r="J6" s="211" t="s">
        <v>58</v>
      </c>
      <c r="K6" s="178"/>
      <c r="L6" s="209" t="s">
        <v>59</v>
      </c>
      <c r="M6" s="209" t="s">
        <v>60</v>
      </c>
      <c r="N6" s="209" t="s">
        <v>58</v>
      </c>
      <c r="O6" s="209" t="s">
        <v>59</v>
      </c>
      <c r="P6" s="209" t="s">
        <v>60</v>
      </c>
      <c r="Q6" s="214"/>
      <c r="R6" s="209" t="s">
        <v>57</v>
      </c>
      <c r="S6" s="209" t="s">
        <v>64</v>
      </c>
      <c r="T6" s="209" t="s">
        <v>144</v>
      </c>
      <c r="U6" s="209" t="s">
        <v>66</v>
      </c>
      <c r="V6" s="209" t="s">
        <v>67</v>
      </c>
      <c r="W6" s="209" t="s">
        <v>68</v>
      </c>
    </row>
    <row r="7" spans="1:23" ht="21" customHeight="1">
      <c r="A7" s="195"/>
      <c r="B7" s="195"/>
      <c r="C7" s="195"/>
      <c r="D7" s="195"/>
      <c r="E7" s="195"/>
      <c r="F7" s="195"/>
      <c r="G7" s="195"/>
      <c r="H7" s="195"/>
      <c r="I7" s="195"/>
      <c r="J7" s="212" t="s">
        <v>57</v>
      </c>
      <c r="K7" s="179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</row>
    <row r="8" spans="1:23" ht="39.75" customHeight="1">
      <c r="A8" s="189"/>
      <c r="B8" s="177"/>
      <c r="C8" s="189"/>
      <c r="D8" s="189"/>
      <c r="E8" s="210"/>
      <c r="F8" s="210"/>
      <c r="G8" s="210"/>
      <c r="H8" s="210"/>
      <c r="I8" s="177"/>
      <c r="J8" s="27" t="s">
        <v>57</v>
      </c>
      <c r="K8" s="27" t="s">
        <v>152</v>
      </c>
      <c r="L8" s="210"/>
      <c r="M8" s="210"/>
      <c r="N8" s="210"/>
      <c r="O8" s="210"/>
      <c r="P8" s="210"/>
      <c r="Q8" s="210"/>
      <c r="R8" s="210"/>
      <c r="S8" s="210"/>
      <c r="T8" s="210"/>
      <c r="U8" s="177"/>
      <c r="V8" s="210"/>
      <c r="W8" s="210"/>
    </row>
    <row r="9" spans="1:23" ht="15" customHeight="1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7">
        <v>12</v>
      </c>
      <c r="M9" s="17">
        <v>13</v>
      </c>
      <c r="N9" s="17">
        <v>14</v>
      </c>
      <c r="O9" s="17">
        <v>15</v>
      </c>
      <c r="P9" s="17">
        <v>16</v>
      </c>
      <c r="Q9" s="17">
        <v>17</v>
      </c>
      <c r="R9" s="17">
        <v>18</v>
      </c>
      <c r="S9" s="17">
        <v>19</v>
      </c>
      <c r="T9" s="17">
        <v>20</v>
      </c>
      <c r="U9" s="10">
        <v>21</v>
      </c>
      <c r="V9" s="17">
        <v>22</v>
      </c>
      <c r="W9" s="10">
        <v>23</v>
      </c>
    </row>
    <row r="10" spans="1:23" ht="21.75" customHeight="1">
      <c r="A10" s="104" t="s">
        <v>288</v>
      </c>
      <c r="B10" s="128" t="s">
        <v>369</v>
      </c>
      <c r="C10" s="103" t="s">
        <v>285</v>
      </c>
      <c r="D10" s="103" t="s">
        <v>223</v>
      </c>
      <c r="E10" s="106">
        <v>2012902</v>
      </c>
      <c r="F10" s="103" t="s">
        <v>286</v>
      </c>
      <c r="G10" s="106">
        <v>30201</v>
      </c>
      <c r="H10" s="103" t="s">
        <v>266</v>
      </c>
      <c r="I10" s="105">
        <v>17000</v>
      </c>
      <c r="J10" s="105">
        <v>17000</v>
      </c>
      <c r="K10" s="105">
        <v>17000</v>
      </c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</row>
    <row r="11" spans="1:23" ht="21.75" customHeight="1">
      <c r="A11" s="104" t="s">
        <v>288</v>
      </c>
      <c r="B11" s="128" t="s">
        <v>370</v>
      </c>
      <c r="C11" s="103" t="s">
        <v>287</v>
      </c>
      <c r="D11" s="103" t="s">
        <v>223</v>
      </c>
      <c r="E11" s="106">
        <v>2012902</v>
      </c>
      <c r="F11" s="103" t="s">
        <v>286</v>
      </c>
      <c r="G11" s="106">
        <v>30201</v>
      </c>
      <c r="H11" s="103" t="s">
        <v>266</v>
      </c>
      <c r="I11" s="105">
        <v>72600</v>
      </c>
      <c r="J11" s="105">
        <v>72600</v>
      </c>
      <c r="K11" s="105">
        <v>72600</v>
      </c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</row>
    <row r="12" spans="1:23" ht="18.75" customHeight="1">
      <c r="A12" s="190" t="s">
        <v>119</v>
      </c>
      <c r="B12" s="191"/>
      <c r="C12" s="191"/>
      <c r="D12" s="191"/>
      <c r="E12" s="191"/>
      <c r="F12" s="191"/>
      <c r="G12" s="191"/>
      <c r="H12" s="213"/>
      <c r="I12" s="105">
        <v>89600</v>
      </c>
      <c r="J12" s="105">
        <v>89600</v>
      </c>
      <c r="K12" s="105">
        <v>89600</v>
      </c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</row>
  </sheetData>
  <mergeCells count="28">
    <mergeCell ref="A3:W3"/>
    <mergeCell ref="A4:H4"/>
    <mergeCell ref="J5:M5"/>
    <mergeCell ref="N5:P5"/>
    <mergeCell ref="R5:W5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  <mergeCell ref="A12:H12"/>
    <mergeCell ref="A5:A8"/>
    <mergeCell ref="B5:B8"/>
    <mergeCell ref="C5:C8"/>
    <mergeCell ref="D5:D8"/>
    <mergeCell ref="E5:E8"/>
    <mergeCell ref="F5:F8"/>
    <mergeCell ref="G5:G8"/>
    <mergeCell ref="H5:H8"/>
  </mergeCells>
  <phoneticPr fontId="15" type="noConversion"/>
  <printOptions horizontalCentered="1"/>
  <pageMargins left="0.37" right="0.37" top="0.56000000000000005" bottom="0.56000000000000005" header="0.48" footer="0.48"/>
  <pageSetup paperSize="9" scale="56" orientation="landscape"/>
  <ignoredErrors>
    <ignoredError sqref="B10:B1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22"/>
  <sheetViews>
    <sheetView showZeros="0" workbookViewId="0">
      <pane ySplit="1" topLeftCell="A2" activePane="bottomLeft" state="frozen"/>
      <selection pane="bottomLeft" activeCell="A4" sqref="A4:H4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48.875" bestFit="1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>
      <c r="J2" s="3" t="s">
        <v>153</v>
      </c>
    </row>
    <row r="3" spans="1:10" ht="39.75" customHeight="1">
      <c r="A3" s="216" t="str">
        <f>"2025"&amp;"年部门项目支出绩效目标表"</f>
        <v>2025年部门项目支出绩效目标表</v>
      </c>
      <c r="B3" s="199"/>
      <c r="C3" s="199"/>
      <c r="D3" s="199"/>
      <c r="E3" s="199"/>
      <c r="F3" s="198"/>
      <c r="G3" s="199"/>
      <c r="H3" s="198"/>
      <c r="I3" s="198"/>
      <c r="J3" s="199"/>
    </row>
    <row r="4" spans="1:10" ht="17.25" customHeight="1">
      <c r="A4" s="217" t="s">
        <v>243</v>
      </c>
      <c r="B4" s="131"/>
      <c r="C4" s="131"/>
      <c r="D4" s="131"/>
      <c r="E4" s="131"/>
      <c r="F4" s="131"/>
      <c r="G4" s="131"/>
      <c r="H4" s="131"/>
    </row>
    <row r="5" spans="1:10" ht="44.25" customHeight="1">
      <c r="A5" s="27" t="s">
        <v>131</v>
      </c>
      <c r="B5" s="27" t="s">
        <v>154</v>
      </c>
      <c r="C5" s="27" t="s">
        <v>155</v>
      </c>
      <c r="D5" s="27" t="s">
        <v>156</v>
      </c>
      <c r="E5" s="27" t="s">
        <v>157</v>
      </c>
      <c r="F5" s="28" t="s">
        <v>158</v>
      </c>
      <c r="G5" s="27" t="s">
        <v>159</v>
      </c>
      <c r="H5" s="28" t="s">
        <v>160</v>
      </c>
      <c r="I5" s="28" t="s">
        <v>161</v>
      </c>
      <c r="J5" s="27" t="s">
        <v>162</v>
      </c>
    </row>
    <row r="6" spans="1:10" ht="18.75" customHeight="1">
      <c r="A6" s="109">
        <v>1</v>
      </c>
      <c r="B6" s="109">
        <v>2</v>
      </c>
      <c r="C6" s="57">
        <v>3</v>
      </c>
      <c r="D6" s="57">
        <v>4</v>
      </c>
      <c r="E6" s="57">
        <v>5</v>
      </c>
      <c r="F6" s="17">
        <v>6</v>
      </c>
      <c r="G6" s="57">
        <v>7</v>
      </c>
      <c r="H6" s="17">
        <v>8</v>
      </c>
      <c r="I6" s="17">
        <v>9</v>
      </c>
      <c r="J6" s="57">
        <v>10</v>
      </c>
    </row>
    <row r="7" spans="1:10" ht="42" customHeight="1">
      <c r="A7" s="218" t="s">
        <v>319</v>
      </c>
      <c r="B7" s="218" t="s">
        <v>318</v>
      </c>
      <c r="C7" s="108" t="s">
        <v>289</v>
      </c>
      <c r="D7" s="107" t="s">
        <v>290</v>
      </c>
      <c r="E7" s="93" t="s">
        <v>291</v>
      </c>
      <c r="F7" s="107" t="s">
        <v>292</v>
      </c>
      <c r="G7" s="93" t="s">
        <v>293</v>
      </c>
      <c r="H7" s="107" t="s">
        <v>294</v>
      </c>
      <c r="I7" s="107" t="s">
        <v>295</v>
      </c>
      <c r="J7" s="93" t="s">
        <v>291</v>
      </c>
    </row>
    <row r="8" spans="1:10" ht="42" customHeight="1">
      <c r="A8" s="219"/>
      <c r="B8" s="219"/>
      <c r="C8" s="108" t="s">
        <v>289</v>
      </c>
      <c r="D8" s="107" t="s">
        <v>296</v>
      </c>
      <c r="E8" s="93" t="s">
        <v>297</v>
      </c>
      <c r="F8" s="107" t="s">
        <v>292</v>
      </c>
      <c r="G8" s="93" t="s">
        <v>298</v>
      </c>
      <c r="H8" s="107" t="s">
        <v>299</v>
      </c>
      <c r="I8" s="107" t="s">
        <v>300</v>
      </c>
      <c r="J8" s="93" t="s">
        <v>301</v>
      </c>
    </row>
    <row r="9" spans="1:10" ht="42" customHeight="1">
      <c r="A9" s="219"/>
      <c r="B9" s="219"/>
      <c r="C9" s="108" t="s">
        <v>302</v>
      </c>
      <c r="D9" s="107" t="s">
        <v>303</v>
      </c>
      <c r="E9" s="93" t="s">
        <v>304</v>
      </c>
      <c r="F9" s="107" t="s">
        <v>292</v>
      </c>
      <c r="G9" s="93" t="s">
        <v>298</v>
      </c>
      <c r="H9" s="107" t="s">
        <v>299</v>
      </c>
      <c r="I9" s="107" t="s">
        <v>300</v>
      </c>
      <c r="J9" s="93" t="s">
        <v>305</v>
      </c>
    </row>
    <row r="10" spans="1:10" ht="42" customHeight="1">
      <c r="A10" s="219"/>
      <c r="B10" s="219"/>
      <c r="C10" s="108" t="s">
        <v>302</v>
      </c>
      <c r="D10" s="107" t="s">
        <v>306</v>
      </c>
      <c r="E10" s="93" t="s">
        <v>307</v>
      </c>
      <c r="F10" s="107" t="s">
        <v>292</v>
      </c>
      <c r="G10" s="93" t="s">
        <v>298</v>
      </c>
      <c r="H10" s="107" t="s">
        <v>299</v>
      </c>
      <c r="I10" s="107" t="s">
        <v>300</v>
      </c>
      <c r="J10" s="93" t="s">
        <v>308</v>
      </c>
    </row>
    <row r="11" spans="1:10" ht="42" customHeight="1">
      <c r="A11" s="219"/>
      <c r="B11" s="219"/>
      <c r="C11" s="108" t="s">
        <v>309</v>
      </c>
      <c r="D11" s="107" t="s">
        <v>310</v>
      </c>
      <c r="E11" s="93" t="s">
        <v>311</v>
      </c>
      <c r="F11" s="107" t="s">
        <v>312</v>
      </c>
      <c r="G11" s="93" t="s">
        <v>313</v>
      </c>
      <c r="H11" s="107" t="s">
        <v>314</v>
      </c>
      <c r="I11" s="107" t="s">
        <v>295</v>
      </c>
      <c r="J11" s="93" t="s">
        <v>315</v>
      </c>
    </row>
    <row r="12" spans="1:10" ht="42" customHeight="1">
      <c r="A12" s="219"/>
      <c r="B12" s="219"/>
      <c r="C12" s="108" t="s">
        <v>309</v>
      </c>
      <c r="D12" s="107" t="s">
        <v>310</v>
      </c>
      <c r="E12" s="93" t="s">
        <v>316</v>
      </c>
      <c r="F12" s="107" t="s">
        <v>312</v>
      </c>
      <c r="G12" s="93" t="s">
        <v>313</v>
      </c>
      <c r="H12" s="107" t="s">
        <v>314</v>
      </c>
      <c r="I12" s="107" t="s">
        <v>295</v>
      </c>
      <c r="J12" s="93" t="s">
        <v>317</v>
      </c>
    </row>
    <row r="13" spans="1:10" ht="42" customHeight="1">
      <c r="A13" s="222" t="s">
        <v>350</v>
      </c>
      <c r="B13" s="220" t="s">
        <v>349</v>
      </c>
      <c r="C13" s="108" t="s">
        <v>289</v>
      </c>
      <c r="D13" s="107" t="s">
        <v>290</v>
      </c>
      <c r="E13" s="93" t="s">
        <v>320</v>
      </c>
      <c r="F13" s="107" t="s">
        <v>312</v>
      </c>
      <c r="G13" s="93" t="s">
        <v>321</v>
      </c>
      <c r="H13" s="107" t="s">
        <v>314</v>
      </c>
      <c r="I13" s="107" t="s">
        <v>295</v>
      </c>
      <c r="J13" s="93" t="s">
        <v>322</v>
      </c>
    </row>
    <row r="14" spans="1:10" ht="42" customHeight="1">
      <c r="A14" s="223"/>
      <c r="B14" s="221"/>
      <c r="C14" s="108" t="s">
        <v>289</v>
      </c>
      <c r="D14" s="107" t="s">
        <v>290</v>
      </c>
      <c r="E14" s="93" t="s">
        <v>323</v>
      </c>
      <c r="F14" s="107" t="s">
        <v>312</v>
      </c>
      <c r="G14" s="93" t="s">
        <v>80</v>
      </c>
      <c r="H14" s="107" t="s">
        <v>324</v>
      </c>
      <c r="I14" s="107" t="s">
        <v>295</v>
      </c>
      <c r="J14" s="93" t="s">
        <v>325</v>
      </c>
    </row>
    <row r="15" spans="1:10" ht="42" customHeight="1">
      <c r="A15" s="223"/>
      <c r="B15" s="221"/>
      <c r="C15" s="108" t="s">
        <v>289</v>
      </c>
      <c r="D15" s="107" t="s">
        <v>326</v>
      </c>
      <c r="E15" s="93" t="s">
        <v>327</v>
      </c>
      <c r="F15" s="107" t="s">
        <v>292</v>
      </c>
      <c r="G15" s="93" t="s">
        <v>328</v>
      </c>
      <c r="H15" s="107" t="s">
        <v>314</v>
      </c>
      <c r="I15" s="107" t="s">
        <v>295</v>
      </c>
      <c r="J15" s="93" t="s">
        <v>329</v>
      </c>
    </row>
    <row r="16" spans="1:10" ht="42" customHeight="1">
      <c r="A16" s="223"/>
      <c r="B16" s="221"/>
      <c r="C16" s="108" t="s">
        <v>289</v>
      </c>
      <c r="D16" s="107" t="s">
        <v>296</v>
      </c>
      <c r="E16" s="93" t="s">
        <v>330</v>
      </c>
      <c r="F16" s="107" t="s">
        <v>292</v>
      </c>
      <c r="G16" s="93" t="s">
        <v>331</v>
      </c>
      <c r="H16" s="107" t="s">
        <v>299</v>
      </c>
      <c r="I16" s="107" t="s">
        <v>295</v>
      </c>
      <c r="J16" s="93" t="s">
        <v>332</v>
      </c>
    </row>
    <row r="17" spans="1:10" ht="42" customHeight="1">
      <c r="A17" s="223"/>
      <c r="B17" s="221"/>
      <c r="C17" s="108" t="s">
        <v>302</v>
      </c>
      <c r="D17" s="107" t="s">
        <v>333</v>
      </c>
      <c r="E17" s="93" t="s">
        <v>334</v>
      </c>
      <c r="F17" s="107" t="s">
        <v>292</v>
      </c>
      <c r="G17" s="93" t="s">
        <v>335</v>
      </c>
      <c r="H17" s="107" t="s">
        <v>299</v>
      </c>
      <c r="I17" s="107" t="s">
        <v>300</v>
      </c>
      <c r="J17" s="93" t="s">
        <v>336</v>
      </c>
    </row>
    <row r="18" spans="1:10" ht="42" customHeight="1">
      <c r="A18" s="223"/>
      <c r="B18" s="221"/>
      <c r="C18" s="108" t="s">
        <v>302</v>
      </c>
      <c r="D18" s="107" t="s">
        <v>303</v>
      </c>
      <c r="E18" s="93" t="s">
        <v>337</v>
      </c>
      <c r="F18" s="107" t="s">
        <v>292</v>
      </c>
      <c r="G18" s="93" t="s">
        <v>335</v>
      </c>
      <c r="H18" s="107" t="s">
        <v>299</v>
      </c>
      <c r="I18" s="107" t="s">
        <v>300</v>
      </c>
      <c r="J18" s="93" t="s">
        <v>338</v>
      </c>
    </row>
    <row r="19" spans="1:10" ht="56.25">
      <c r="A19" s="223"/>
      <c r="B19" s="221"/>
      <c r="C19" s="108" t="s">
        <v>302</v>
      </c>
      <c r="D19" s="107" t="s">
        <v>306</v>
      </c>
      <c r="E19" s="93" t="s">
        <v>339</v>
      </c>
      <c r="F19" s="107" t="s">
        <v>292</v>
      </c>
      <c r="G19" s="93" t="s">
        <v>335</v>
      </c>
      <c r="H19" s="107" t="s">
        <v>299</v>
      </c>
      <c r="I19" s="107" t="s">
        <v>300</v>
      </c>
      <c r="J19" s="93" t="s">
        <v>339</v>
      </c>
    </row>
    <row r="20" spans="1:10" ht="42" customHeight="1">
      <c r="A20" s="223"/>
      <c r="B20" s="221"/>
      <c r="C20" s="108" t="s">
        <v>309</v>
      </c>
      <c r="D20" s="107" t="s">
        <v>310</v>
      </c>
      <c r="E20" s="93" t="s">
        <v>340</v>
      </c>
      <c r="F20" s="107" t="s">
        <v>312</v>
      </c>
      <c r="G20" s="93" t="s">
        <v>341</v>
      </c>
      <c r="H20" s="107" t="s">
        <v>314</v>
      </c>
      <c r="I20" s="107" t="s">
        <v>295</v>
      </c>
      <c r="J20" s="93" t="s">
        <v>342</v>
      </c>
    </row>
    <row r="21" spans="1:10" ht="42" customHeight="1">
      <c r="A21" s="223"/>
      <c r="B21" s="221"/>
      <c r="C21" s="108" t="s">
        <v>309</v>
      </c>
      <c r="D21" s="107" t="s">
        <v>310</v>
      </c>
      <c r="E21" s="93" t="s">
        <v>343</v>
      </c>
      <c r="F21" s="107" t="s">
        <v>312</v>
      </c>
      <c r="G21" s="93" t="s">
        <v>344</v>
      </c>
      <c r="H21" s="107" t="s">
        <v>345</v>
      </c>
      <c r="I21" s="107" t="s">
        <v>295</v>
      </c>
      <c r="J21" s="93" t="s">
        <v>346</v>
      </c>
    </row>
    <row r="22" spans="1:10" ht="42" customHeight="1">
      <c r="A22" s="223"/>
      <c r="B22" s="221"/>
      <c r="C22" s="108" t="s">
        <v>309</v>
      </c>
      <c r="D22" s="107" t="s">
        <v>310</v>
      </c>
      <c r="E22" s="93" t="s">
        <v>347</v>
      </c>
      <c r="F22" s="107" t="s">
        <v>312</v>
      </c>
      <c r="G22" s="93" t="s">
        <v>341</v>
      </c>
      <c r="H22" s="107" t="s">
        <v>314</v>
      </c>
      <c r="I22" s="107" t="s">
        <v>295</v>
      </c>
      <c r="J22" s="93" t="s">
        <v>348</v>
      </c>
    </row>
  </sheetData>
  <mergeCells count="6">
    <mergeCell ref="A3:J3"/>
    <mergeCell ref="A4:H4"/>
    <mergeCell ref="B7:B12"/>
    <mergeCell ref="A7:A12"/>
    <mergeCell ref="B13:B22"/>
    <mergeCell ref="A13:A22"/>
  </mergeCells>
  <phoneticPr fontId="15" type="noConversion"/>
  <printOptions horizontalCentered="1"/>
  <pageMargins left="0.96" right="0.96" top="0.72" bottom="0.72" header="0" footer="0"/>
  <pageSetup paperSize="9"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'部门财务收支预算总表01-1'!Print_Titles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'对下转移支付绩效目标表09-2'!Print_Titles</vt:lpstr>
      <vt:lpstr>'对下转移支付预算表09-1'!Print_Titles</vt:lpstr>
      <vt:lpstr>上级转移支付补助项目支出预算表11!Print_Titles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2025-02-06T07:09:00Z</dcterms:created>
  <dcterms:modified xsi:type="dcterms:W3CDTF">2025-02-21T07:11:53Z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2052-11.8.6.8810</vt:lpwstr>
  </property>
</Properties>
</file>