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65" tabRatio="894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25725"/>
</workbook>
</file>

<file path=xl/calcChain.xml><?xml version="1.0" encoding="utf-8"?>
<calcChain xmlns="http://schemas.openxmlformats.org/spreadsheetml/2006/main">
  <c r="A3" i="14"/>
  <c r="M53" i="7"/>
  <c r="I53"/>
  <c r="J53"/>
  <c r="G11" i="17"/>
  <c r="F11"/>
  <c r="E11"/>
  <c r="G6"/>
  <c r="F6"/>
  <c r="E6"/>
  <c r="A3"/>
  <c r="A3" i="16"/>
  <c r="A3" i="15"/>
  <c r="A3" i="13"/>
  <c r="A3" i="12"/>
  <c r="A3" i="11"/>
  <c r="A3" i="10"/>
  <c r="A3" i="9"/>
  <c r="A3" i="8"/>
  <c r="A3" i="7"/>
  <c r="A3" i="6"/>
  <c r="A3" i="5"/>
  <c r="A3" i="4"/>
  <c r="A3" i="3"/>
  <c r="A3" i="2"/>
  <c r="A3" i="1"/>
</calcChain>
</file>

<file path=xl/sharedStrings.xml><?xml version="1.0" encoding="utf-8"?>
<sst xmlns="http://schemas.openxmlformats.org/spreadsheetml/2006/main" count="1082" uniqueCount="402">
  <si>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</si>
  <si>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</si>
  <si>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</si>
  <si>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</si>
  <si>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</si>
  <si>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</si>
  <si>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</si>
  <si>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</si>
  <si>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</si>
  <si>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</si>
  <si>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</si>
  <si>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</si>
  <si>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</si>
  <si>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</si>
  <si>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</si>
  <si>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</si>
  <si>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</si>
  <si>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</si>
  <si>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</si>
  <si>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</si>
  <si>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</si>
  <si>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</si>
  <si>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</si>
  <si>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</si>
  <si>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</si>
  <si>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</si>
  <si>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</si>
  <si>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</si>
  <si>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</si>
  <si>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</si>
  <si>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</si>
  <si>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</si>
  <si>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</si>
  <si>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</si>
  <si>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</si>
  <si>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</si>
  <si>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</si>
  <si>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</si>
  <si>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</si>
  <si>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</si>
  <si>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</si>
  <si>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</si>
  <si>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</si>
  <si>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</si>
  <si>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</si>
  <si>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</si>
  <si>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</si>
  <si>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</si>
  <si>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</si>
  <si>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</si>
  <si>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</si>
  <si>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</si>
  <si>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</si>
  <si>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</si>
  <si>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</si>
  <si>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</si>
  <si>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</si>
  <si>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</si>
  <si>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</si>
  <si>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</si>
  <si>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</si>
  <si>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</si>
  <si>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</si>
  <si>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</si>
  <si>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</si>
  <si>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</si>
  <si>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</si>
  <si>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</si>
  <si>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</si>
  <si>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</si>
  <si>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</si>
  <si>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</si>
  <si>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</si>
  <si>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</si>
  <si>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</si>
  <si>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</si>
  <si>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</si>
  <si>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</si>
  <si>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</si>
  <si>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</si>
  <si>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</si>
  <si>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</si>
  <si>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</si>
  <si>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</si>
  <si>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</si>
  <si>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</si>
  <si>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</si>
  <si>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</si>
  <si>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</si>
  <si>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</si>
  <si>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</si>
  <si>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</si>
  <si>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</si>
  <si>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</si>
  <si>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</si>
  <si>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</si>
  <si>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</si>
  <si>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</si>
  <si>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</si>
  <si>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</si>
  <si>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</si>
  <si>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</si>
  <si>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</si>
  <si>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</si>
  <si>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</si>
  <si>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</si>
  <si>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</si>
  <si>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</si>
  <si>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</si>
  <si>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</si>
  <si>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</si>
  <si>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</si>
  <si>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</si>
  <si>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</si>
  <si>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</si>
  <si>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</si>
  <si>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</si>
  <si>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</si>
  <si>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</si>
  <si>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</si>
  <si>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</si>
  <si>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</si>
  <si>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</si>
  <si>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</si>
  <si>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</si>
  <si>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</si>
  <si>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</si>
  <si>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</si>
  <si>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</si>
  <si>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</si>
  <si>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</si>
  <si>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</si>
  <si>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</si>
  <si>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</si>
  <si>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</si>
  <si>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</si>
  <si>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</si>
  <si>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</si>
  <si>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</si>
  <si>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</si>
  <si>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</si>
  <si>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</si>
  <si>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</si>
  <si>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</si>
  <si>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</si>
  <si>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</si>
  <si>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</si>
  <si>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</si>
  <si>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</si>
  <si>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</si>
  <si>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</si>
  <si>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</si>
  <si>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</si>
  <si>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</si>
  <si>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</si>
  <si>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</si>
  <si>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</si>
  <si>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</si>
  <si>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</si>
  <si>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</si>
  <si>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</si>
  <si>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</si>
  <si>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</si>
  <si>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</si>
  <si>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</si>
  <si>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</si>
  <si>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</si>
  <si>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</si>
  <si>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</si>
  <si>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</si>
  <si>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</si>
  <si>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</si>
  <si>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</si>
  <si>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</si>
  <si>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</si>
  <si>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</si>
  <si>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</si>
  <si>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</si>
  <si>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</si>
  <si>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</si>
  <si>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</si>
  <si>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</si>
  <si>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</si>
  <si>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</si>
  <si>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</si>
  <si>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</si>
  <si>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</si>
  <si>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</si>
  <si>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</si>
  <si>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</si>
  <si>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</si>
  <si>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</si>
  <si>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</si>
  <si>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</si>
  <si>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</si>
  <si>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</si>
  <si>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</si>
  <si>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</si>
  <si>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</si>
  <si>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</si>
  <si>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</si>
  <si>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</si>
  <si>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</si>
  <si>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</si>
  <si>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</si>
  <si>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</si>
  <si>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</si>
  <si>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</si>
  <si>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</si>
  <si>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</si>
  <si>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</si>
  <si>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</si>
  <si>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</si>
  <si>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</si>
  <si>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</si>
  <si>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</si>
  <si>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</si>
  <si>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</si>
  <si>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</si>
  <si>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</si>
  <si>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</si>
  <si>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</si>
  <si>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</si>
  <si>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</si>
  <si>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</si>
  <si>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</si>
  <si>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</si>
  <si>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</si>
  <si>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</si>
  <si>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</si>
  <si>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</si>
  <si>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</si>
  <si>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</si>
  <si>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</si>
  <si>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</si>
  <si>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</si>
  <si>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</si>
  <si>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昆明市官渡区第六中学</t>
  </si>
  <si>
    <t>教育支出</t>
  </si>
  <si>
    <t>普通教育</t>
  </si>
  <si>
    <t>2050203</t>
  </si>
  <si>
    <t>初中教育</t>
  </si>
  <si>
    <t>2050204</t>
  </si>
  <si>
    <t>高中教育</t>
  </si>
  <si>
    <t>其他教育费附加安排的支出</t>
  </si>
  <si>
    <t>社会保障和就业支出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</si>
  <si>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</si>
  <si>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</si>
  <si>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</si>
  <si>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</si>
  <si>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</si>
  <si>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</si>
  <si>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</si>
  <si>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</si>
  <si>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</si>
  <si>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卫生健康支出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</si>
  <si>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</si>
  <si>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</si>
  <si>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</si>
  <si>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</si>
  <si>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</si>
  <si>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</si>
  <si>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</si>
  <si>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住房保障支出</t>
  </si>
  <si>
    <t>住房改革支出</t>
  </si>
  <si>
    <t>2210201</t>
  </si>
  <si>
    <t>住房公积金</t>
  </si>
  <si>
    <t>备注：.本单位无一般公共预算“三公”经费支出， 故此表无数据。</t>
    <phoneticPr fontId="16" type="noConversion"/>
  </si>
  <si>
    <t>313 事业发展类</t>
  </si>
  <si>
    <t>毒品预防教育经费</t>
  </si>
  <si>
    <t>办公费</t>
  </si>
  <si>
    <t>高中教育专项经费</t>
  </si>
  <si>
    <t>高中教育专项资金</t>
  </si>
  <si>
    <t>科技项目经费</t>
  </si>
  <si>
    <t>企业办中小学退休教师待遇差经费</t>
  </si>
  <si>
    <t>退休费</t>
  </si>
  <si>
    <t>311 专项业务类</t>
  </si>
  <si>
    <t>义务教育课后服务财政补助资金</t>
  </si>
  <si>
    <t>劳务费</t>
  </si>
  <si>
    <t>义务教育课后服务专项收费资金</t>
  </si>
  <si>
    <t>530111231100001659803</t>
  </si>
  <si>
    <t>530111231100001130395</t>
  </si>
  <si>
    <t>530111231100001659825</t>
  </si>
  <si>
    <t>530111231100001659828</t>
  </si>
  <si>
    <t>530111231100001137221</t>
  </si>
  <si>
    <t>530111231100001123845</t>
  </si>
  <si>
    <t>530111231100001144047</t>
  </si>
  <si>
    <t>312 专项业务类</t>
  </si>
  <si>
    <t>收支专用账户上缴利息专项资金</t>
    <phoneticPr fontId="16" type="noConversion"/>
  </si>
  <si>
    <t>530111251100003613163</t>
    <phoneticPr fontId="16" type="noConversion"/>
  </si>
  <si>
    <t>内提质量，外塑形象，加强宣传，追求卓越。办一个学生及学生家长满意的学校</t>
  </si>
  <si>
    <t>满意度指标</t>
  </si>
  <si>
    <t>学校学生及学生家长满意率</t>
  </si>
  <si>
    <t>=</t>
  </si>
  <si>
    <t>%</t>
  </si>
  <si>
    <t>定性指标</t>
  </si>
  <si>
    <t>反映学生及家长对学校的满意度</t>
  </si>
  <si>
    <t>效益指标</t>
  </si>
  <si>
    <t>学生及家长，周边单位对学校的评价</t>
  </si>
  <si>
    <t>产出指标</t>
  </si>
  <si>
    <t>数量指标</t>
  </si>
  <si>
    <t>学生人数</t>
  </si>
  <si>
    <t>元/人</t>
  </si>
  <si>
    <t>定量指标</t>
  </si>
  <si>
    <t>建立政府主导，部门联动，学校为主，家长自愿，公益普惠的课后服务工作机制，满足学生及家长对课后服务的需求</t>
  </si>
  <si>
    <t>学生及家长满意度</t>
  </si>
  <si>
    <t>反映学生及家长对课后服务的满意度</t>
  </si>
  <si>
    <t>课后服务</t>
  </si>
  <si>
    <t>正常服务</t>
  </si>
  <si>
    <t>人次</t>
  </si>
  <si>
    <t>反映课后服务情况</t>
  </si>
  <si>
    <t>课后服务费发放人数</t>
  </si>
  <si>
    <t>反映实际发放课后服务费人数</t>
  </si>
  <si>
    <t>内提质量，外塑形象，加强宣传，追求卓越</t>
  </si>
  <si>
    <t>质量指标</t>
  </si>
  <si>
    <t>学生成绩的及格率，学生成绩的优秀率</t>
  </si>
  <si>
    <t>检学生及家长，周边单位评价</t>
  </si>
  <si>
    <t>检学校学生及学生家长满意率</t>
  </si>
  <si>
    <t>预防教育</t>
  </si>
  <si>
    <t>正常教育</t>
  </si>
  <si>
    <t>以教育预防为导向，使服务对象整体满意</t>
  </si>
  <si>
    <t>反映学生及家长对毒品预防教育的满意度度</t>
  </si>
  <si>
    <t>在校学生全员预防教育</t>
  </si>
  <si>
    <t>学生及家长对科技活动的满意度</t>
  </si>
  <si>
    <t>反映学生及家长对科技活动的满意度度</t>
  </si>
  <si>
    <t>科技活动影响力</t>
  </si>
  <si>
    <t>正常活动</t>
  </si>
  <si>
    <t>以科技活动为导向，使服务对象整体满意</t>
  </si>
  <si>
    <t>参加活动学生人数</t>
  </si>
  <si>
    <t>在校学生参加科技活动人次</t>
  </si>
  <si>
    <t>积极筹措资金，确保补助资金及时到位，将国家对国有企业退休职工的优惠政策落实到位</t>
  </si>
  <si>
    <t>退休教师满意率</t>
  </si>
  <si>
    <t>人</t>
  </si>
  <si>
    <t>年度工作任务</t>
  </si>
  <si>
    <t>专项补助资金兑现标准准确率</t>
  </si>
  <si>
    <t>退休教师上访率</t>
  </si>
  <si>
    <t>符合政策的退休教师覆盖面</t>
  </si>
  <si>
    <t>备注：.本单位无政府性基金预算支出， 故此表无数据。</t>
    <phoneticPr fontId="16" type="noConversion"/>
  </si>
  <si>
    <t>备注：.本单位无对下转移支付绩效目标，故此表无数据。</t>
    <phoneticPr fontId="16" type="noConversion"/>
  </si>
  <si>
    <t>备注：本单位无新增资产配置， 故此表无数据。</t>
    <phoneticPr fontId="16" type="noConversion"/>
  </si>
  <si>
    <t>事业发展类</t>
  </si>
  <si>
    <t>30302</t>
  </si>
  <si>
    <t>专项业务类</t>
  </si>
  <si>
    <t>30226</t>
  </si>
  <si>
    <t>区级</t>
  </si>
  <si>
    <t>安保费</t>
  </si>
  <si>
    <t>物业管理服务</t>
  </si>
  <si>
    <t>元</t>
  </si>
  <si>
    <t>保洁费</t>
  </si>
  <si>
    <t>绿化费</t>
  </si>
  <si>
    <t>水电工费用</t>
  </si>
  <si>
    <t>宿舍管理服务费</t>
  </si>
  <si>
    <t>昆明市官渡区第六中学</t>
    <phoneticPr fontId="16" type="noConversion"/>
  </si>
  <si>
    <t>昆明市官渡区教育体育局</t>
  </si>
  <si>
    <t>昆明市官渡区教育体育局</t>
    <phoneticPr fontId="16" type="noConversion"/>
  </si>
  <si>
    <t>一般公用支出</t>
  </si>
  <si>
    <t>一般公用支出</t>
    <phoneticPr fontId="16" type="noConversion"/>
  </si>
  <si>
    <t>社会效益</t>
  </si>
  <si>
    <t>服务对象满意度</t>
  </si>
  <si>
    <t>&gt;=</t>
  </si>
  <si>
    <t>收支专用账户上缴利息专项资金</t>
  </si>
  <si>
    <t>上缴利息收入</t>
  </si>
  <si>
    <t>按实际金额上缴利息收入</t>
  </si>
  <si>
    <t>可持续影响</t>
  </si>
  <si>
    <t>利于教育可持续发展</t>
  </si>
  <si>
    <t>社会满意度</t>
  </si>
  <si>
    <t>&gt;</t>
  </si>
  <si>
    <t>&lt;=</t>
  </si>
  <si>
    <t>工会经费</t>
  </si>
  <si>
    <t>学校学生公用经费</t>
  </si>
  <si>
    <t>离退休人员支出</t>
  </si>
  <si>
    <t>生活补助</t>
  </si>
  <si>
    <t>事业人员绩效奖励</t>
  </si>
  <si>
    <t>奖金</t>
  </si>
  <si>
    <t>绩效工资</t>
  </si>
  <si>
    <t>离退休干部走访慰问经费</t>
  </si>
  <si>
    <t>福利费</t>
  </si>
  <si>
    <t>对个人和家庭的补助</t>
  </si>
  <si>
    <t>事业人员工资支出</t>
  </si>
  <si>
    <t>基本工资</t>
  </si>
  <si>
    <t>津贴补贴</t>
  </si>
  <si>
    <t>社会保障缴费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</si>
  <si>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</si>
  <si>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</si>
  <si>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</si>
  <si>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</si>
  <si>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</si>
  <si>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培训费</t>
  </si>
  <si>
    <t>其他商品和服务支出</t>
  </si>
  <si>
    <t>合计</t>
    <phoneticPr fontId="16" type="noConversion"/>
  </si>
  <si>
    <t>530111210000000003173</t>
  </si>
  <si>
    <t>530111210000000003176</t>
  </si>
  <si>
    <t>530111231100001442744</t>
  </si>
  <si>
    <t>530111210000000003170</t>
  </si>
  <si>
    <t>530111231100001442726</t>
  </si>
  <si>
    <t>530111210000000003168</t>
  </si>
  <si>
    <t>530111210000000003171</t>
  </si>
  <si>
    <t>530111210000000003169</t>
  </si>
  <si>
    <t>单位名称：昆明市官渡区第六中学</t>
    <phoneticPr fontId="16" type="noConversion"/>
  </si>
  <si>
    <t>单位名称：昆明市官渡区第六中学</t>
    <phoneticPr fontId="16" type="noConversion"/>
  </si>
  <si>
    <t>备注：本单位无政府购买服务预算支出，故此表无数据。</t>
    <phoneticPr fontId="16" type="noConversion"/>
  </si>
  <si>
    <t>备注：本单位无对下转移支付预算，故此表无数据。</t>
    <phoneticPr fontId="16" type="noConversion"/>
  </si>
</sst>
</file>

<file path=xl/styles.xml><?xml version="1.0" encoding="utf-8"?>
<styleSheet xmlns="http://schemas.openxmlformats.org/spreadsheetml/2006/main">
  <numFmts count="7">
    <numFmt numFmtId="176" formatCode="yyyy\-mm\-dd"/>
    <numFmt numFmtId="177" formatCode="yyyy\-mm\-dd\ hh:mm:ss"/>
    <numFmt numFmtId="178" formatCode="#,##0.00;\-#,##0.00;;@"/>
    <numFmt numFmtId="179" formatCode="hh:mm:ss"/>
    <numFmt numFmtId="180" formatCode="#,##0;\-#,##0;;@"/>
    <numFmt numFmtId="181" formatCode="#,##0.00_);[Red]\(#,##0.00\)"/>
    <numFmt numFmtId="182" formatCode="#,##0.00_);\(#,##0.00\)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Arial"/>
      <family val="2"/>
    </font>
    <font>
      <sz val="10"/>
      <name val="宋体"/>
      <charset val="134"/>
    </font>
    <font>
      <sz val="12"/>
      <name val="宋体"/>
      <charset val="134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.25"/>
      <color rgb="FF000000"/>
      <name val="SimSun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40">
    <xf numFmtId="0" fontId="0" fillId="0" borderId="0"/>
    <xf numFmtId="177" fontId="15" fillId="0" borderId="7">
      <alignment horizontal="right" vertical="center"/>
    </xf>
    <xf numFmtId="176" fontId="15" fillId="0" borderId="7">
      <alignment horizontal="right" vertical="center"/>
    </xf>
    <xf numFmtId="10" fontId="15" fillId="0" borderId="7">
      <alignment horizontal="right" vertical="center"/>
    </xf>
    <xf numFmtId="178" fontId="15" fillId="0" borderId="7">
      <alignment horizontal="right" vertical="center"/>
    </xf>
    <xf numFmtId="49" fontId="15" fillId="0" borderId="7">
      <alignment horizontal="left" vertical="center" wrapText="1"/>
    </xf>
    <xf numFmtId="178" fontId="15" fillId="0" borderId="7">
      <alignment horizontal="right" vertical="center"/>
    </xf>
    <xf numFmtId="179" fontId="15" fillId="0" borderId="7">
      <alignment horizontal="right" vertical="center"/>
    </xf>
    <xf numFmtId="180" fontId="15" fillId="0" borderId="7">
      <alignment horizontal="right" vertical="center"/>
    </xf>
    <xf numFmtId="0" fontId="17" fillId="0" borderId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7" fillId="0" borderId="0"/>
    <xf numFmtId="0" fontId="17" fillId="0" borderId="0"/>
    <xf numFmtId="0" fontId="19" fillId="0" borderId="0"/>
    <xf numFmtId="0" fontId="19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15" fillId="0" borderId="0">
      <alignment vertical="top"/>
      <protection locked="0"/>
    </xf>
    <xf numFmtId="0" fontId="24" fillId="0" borderId="0">
      <alignment vertical="top"/>
      <protection locked="0"/>
    </xf>
    <xf numFmtId="0" fontId="24" fillId="0" borderId="0">
      <alignment vertical="top"/>
      <protection locked="0"/>
    </xf>
    <xf numFmtId="0" fontId="25" fillId="0" borderId="0"/>
    <xf numFmtId="0" fontId="25" fillId="0" borderId="0"/>
    <xf numFmtId="0" fontId="23" fillId="0" borderId="0"/>
    <xf numFmtId="0" fontId="25" fillId="0" borderId="0">
      <alignment vertical="center"/>
    </xf>
    <xf numFmtId="0" fontId="25" fillId="0" borderId="0">
      <alignment vertical="center"/>
    </xf>
    <xf numFmtId="0" fontId="23" fillId="0" borderId="0"/>
    <xf numFmtId="0" fontId="23" fillId="0" borderId="0"/>
    <xf numFmtId="0" fontId="24" fillId="0" borderId="0">
      <alignment vertical="top"/>
      <protection locked="0"/>
    </xf>
    <xf numFmtId="49" fontId="24" fillId="0" borderId="7">
      <alignment horizontal="left" vertical="center" wrapText="1"/>
    </xf>
    <xf numFmtId="0" fontId="34" fillId="0" borderId="0">
      <alignment vertical="center"/>
    </xf>
    <xf numFmtId="176" fontId="24" fillId="0" borderId="7">
      <alignment horizontal="right" vertical="center"/>
    </xf>
    <xf numFmtId="177" fontId="24" fillId="0" borderId="7">
      <alignment horizontal="right" vertical="center"/>
    </xf>
    <xf numFmtId="180" fontId="24" fillId="0" borderId="7">
      <alignment horizontal="right" vertical="center"/>
    </xf>
    <xf numFmtId="178" fontId="24" fillId="0" borderId="7">
      <alignment horizontal="right" vertical="center"/>
    </xf>
    <xf numFmtId="10" fontId="24" fillId="0" borderId="7">
      <alignment horizontal="right" vertical="center"/>
    </xf>
    <xf numFmtId="179" fontId="24" fillId="0" borderId="7">
      <alignment horizontal="right" vertical="center"/>
    </xf>
  </cellStyleXfs>
  <cellXfs count="34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6" applyNumberFormat="1" applyFont="1" applyBorder="1">
      <alignment horizontal="right" vertical="center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180" fontId="5" fillId="0" borderId="7" xfId="8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10" applyFont="1" applyFill="1" applyBorder="1" applyAlignment="1" applyProtection="1">
      <alignment horizontal="left" vertical="center" wrapText="1"/>
    </xf>
    <xf numFmtId="0" fontId="2" fillId="0" borderId="7" xfId="10" applyFont="1" applyFill="1" applyBorder="1" applyAlignment="1" applyProtection="1">
      <alignment horizontal="center" vertical="center" wrapText="1"/>
    </xf>
    <xf numFmtId="4" fontId="2" fillId="0" borderId="6" xfId="10" applyNumberFormat="1" applyFont="1" applyFill="1" applyBorder="1" applyAlignment="1" applyProtection="1">
      <alignment horizontal="right" vertical="center"/>
      <protection locked="0"/>
    </xf>
    <xf numFmtId="181" fontId="2" fillId="0" borderId="7" xfId="10" applyNumberFormat="1" applyFont="1" applyFill="1" applyBorder="1" applyAlignment="1" applyProtection="1">
      <alignment horizontal="right" vertical="center"/>
    </xf>
    <xf numFmtId="181" fontId="2" fillId="0" borderId="6" xfId="10" applyNumberFormat="1" applyFont="1" applyFill="1" applyBorder="1" applyAlignment="1" applyProtection="1">
      <alignment horizontal="right" vertical="center"/>
      <protection locked="0"/>
    </xf>
    <xf numFmtId="181" fontId="2" fillId="0" borderId="7" xfId="10" applyNumberFormat="1" applyFont="1" applyFill="1" applyBorder="1" applyAlignment="1" applyProtection="1">
      <alignment horizontal="right" vertical="center"/>
      <protection locked="0"/>
    </xf>
    <xf numFmtId="0" fontId="22" fillId="0" borderId="14" xfId="22" applyFont="1" applyFill="1" applyBorder="1" applyAlignment="1" applyProtection="1">
      <alignment horizontal="left" vertical="center"/>
    </xf>
    <xf numFmtId="0" fontId="22" fillId="3" borderId="7" xfId="22" applyFont="1" applyFill="1" applyBorder="1" applyAlignment="1" applyProtection="1">
      <alignment horizontal="left" vertical="center"/>
      <protection locked="0"/>
    </xf>
    <xf numFmtId="0" fontId="22" fillId="3" borderId="6" xfId="22" applyFont="1" applyFill="1" applyBorder="1" applyAlignment="1" applyProtection="1">
      <alignment horizontal="left" vertical="center"/>
      <protection locked="0"/>
    </xf>
    <xf numFmtId="0" fontId="22" fillId="3" borderId="12" xfId="22" applyFont="1" applyFill="1" applyBorder="1" applyAlignment="1" applyProtection="1">
      <alignment horizontal="left" vertical="center"/>
      <protection locked="0"/>
    </xf>
    <xf numFmtId="182" fontId="20" fillId="0" borderId="14" xfId="22" applyNumberFormat="1" applyFont="1" applyFill="1" applyBorder="1" applyAlignment="1" applyProtection="1">
      <alignment horizontal="right" vertical="center"/>
    </xf>
    <xf numFmtId="182" fontId="20" fillId="0" borderId="15" xfId="22" applyNumberFormat="1" applyFont="1" applyFill="1" applyBorder="1" applyAlignment="1" applyProtection="1">
      <alignment horizontal="right" vertical="center"/>
    </xf>
    <xf numFmtId="182" fontId="21" fillId="0" borderId="14" xfId="22" applyNumberFormat="1" applyFont="1" applyFill="1" applyBorder="1" applyAlignment="1" applyProtection="1">
      <alignment horizontal="right"/>
    </xf>
    <xf numFmtId="182" fontId="20" fillId="0" borderId="12" xfId="22" applyNumberFormat="1" applyFont="1" applyFill="1" applyBorder="1" applyAlignment="1" applyProtection="1">
      <alignment horizontal="right" vertical="center"/>
    </xf>
    <xf numFmtId="182" fontId="20" fillId="3" borderId="6" xfId="22" applyNumberFormat="1" applyFont="1" applyFill="1" applyBorder="1" applyAlignment="1" applyProtection="1">
      <alignment horizontal="right" vertical="center"/>
      <protection locked="0"/>
    </xf>
    <xf numFmtId="182" fontId="20" fillId="3" borderId="5" xfId="22" applyNumberFormat="1" applyFont="1" applyFill="1" applyBorder="1" applyAlignment="1" applyProtection="1">
      <alignment horizontal="right" vertical="center"/>
      <protection locked="0"/>
    </xf>
    <xf numFmtId="182" fontId="20" fillId="0" borderId="17" xfId="22" applyNumberFormat="1" applyFont="1" applyFill="1" applyBorder="1" applyAlignment="1" applyProtection="1">
      <alignment horizontal="right" vertical="center"/>
    </xf>
    <xf numFmtId="182" fontId="20" fillId="0" borderId="8" xfId="22" applyNumberFormat="1" applyFont="1" applyFill="1" applyBorder="1" applyAlignment="1" applyProtection="1">
      <alignment horizontal="right" vertical="center"/>
    </xf>
    <xf numFmtId="182" fontId="20" fillId="3" borderId="8" xfId="22" applyNumberFormat="1" applyFont="1" applyFill="1" applyBorder="1" applyAlignment="1" applyProtection="1">
      <alignment horizontal="right" vertical="center"/>
      <protection locked="0"/>
    </xf>
    <xf numFmtId="182" fontId="20" fillId="3" borderId="18" xfId="22" applyNumberFormat="1" applyFont="1" applyFill="1" applyBorder="1" applyAlignment="1" applyProtection="1">
      <alignment horizontal="right" vertical="center"/>
      <protection locked="0"/>
    </xf>
    <xf numFmtId="182" fontId="20" fillId="0" borderId="18" xfId="22" applyNumberFormat="1" applyFont="1" applyFill="1" applyBorder="1" applyAlignment="1" applyProtection="1">
      <alignment horizontal="right" vertical="center"/>
    </xf>
    <xf numFmtId="182" fontId="20" fillId="0" borderId="19" xfId="22" applyNumberFormat="1" applyFont="1" applyFill="1" applyBorder="1" applyAlignment="1" applyProtection="1">
      <alignment horizontal="right" vertical="center"/>
    </xf>
    <xf numFmtId="182" fontId="20" fillId="0" borderId="2" xfId="22" applyNumberFormat="1" applyFont="1" applyFill="1" applyBorder="1" applyAlignment="1" applyProtection="1">
      <alignment horizontal="right" vertical="center"/>
    </xf>
    <xf numFmtId="182" fontId="20" fillId="3" borderId="2" xfId="22" applyNumberFormat="1" applyFont="1" applyFill="1" applyBorder="1" applyAlignment="1" applyProtection="1">
      <alignment horizontal="right" vertical="center"/>
      <protection locked="0"/>
    </xf>
    <xf numFmtId="182" fontId="20" fillId="3" borderId="14" xfId="22" applyNumberFormat="1" applyFont="1" applyFill="1" applyBorder="1" applyAlignment="1" applyProtection="1">
      <alignment horizontal="right" vertical="center"/>
      <protection locked="0"/>
    </xf>
    <xf numFmtId="182" fontId="20" fillId="0" borderId="7" xfId="22" applyNumberFormat="1" applyFont="1" applyFill="1" applyBorder="1" applyAlignment="1" applyProtection="1">
      <alignment horizontal="right" vertical="center"/>
    </xf>
    <xf numFmtId="182" fontId="20" fillId="0" borderId="6" xfId="22" applyNumberFormat="1" applyFont="1" applyFill="1" applyBorder="1" applyAlignment="1" applyProtection="1">
      <alignment horizontal="right" vertical="center"/>
    </xf>
    <xf numFmtId="0" fontId="24" fillId="0" borderId="14" xfId="22" applyFont="1" applyFill="1" applyBorder="1" applyAlignment="1" applyProtection="1">
      <alignment horizontal="left" vertical="center"/>
    </xf>
    <xf numFmtId="182" fontId="21" fillId="0" borderId="14" xfId="22" applyNumberFormat="1" applyFont="1" applyFill="1" applyBorder="1" applyAlignment="1" applyProtection="1">
      <alignment horizontal="right" vertical="center"/>
    </xf>
    <xf numFmtId="182" fontId="21" fillId="0" borderId="15" xfId="22" applyNumberFormat="1" applyFont="1" applyFill="1" applyBorder="1" applyAlignment="1" applyProtection="1">
      <alignment horizontal="right" vertical="center"/>
    </xf>
    <xf numFmtId="0" fontId="26" fillId="0" borderId="0" xfId="0" applyFont="1" applyBorder="1"/>
    <xf numFmtId="0" fontId="24" fillId="3" borderId="7" xfId="22" applyFont="1" applyFill="1" applyBorder="1" applyAlignment="1" applyProtection="1">
      <alignment horizontal="left" vertical="center"/>
      <protection locked="0"/>
    </xf>
    <xf numFmtId="182" fontId="21" fillId="0" borderId="12" xfId="22" applyNumberFormat="1" applyFont="1" applyFill="1" applyBorder="1" applyAlignment="1" applyProtection="1">
      <alignment horizontal="right" vertical="center"/>
    </xf>
    <xf numFmtId="182" fontId="21" fillId="3" borderId="12" xfId="22" applyNumberFormat="1" applyFont="1" applyFill="1" applyBorder="1" applyAlignment="1" applyProtection="1">
      <alignment horizontal="right" vertical="center"/>
      <protection locked="0"/>
    </xf>
    <xf numFmtId="182" fontId="21" fillId="3" borderId="16" xfId="22" applyNumberFormat="1" applyFont="1" applyFill="1" applyBorder="1" applyAlignment="1" applyProtection="1">
      <alignment horizontal="right" vertical="center"/>
      <protection locked="0"/>
    </xf>
    <xf numFmtId="182" fontId="21" fillId="0" borderId="16" xfId="22" applyNumberFormat="1" applyFont="1" applyFill="1" applyBorder="1" applyAlignment="1" applyProtection="1">
      <alignment horizontal="right" vertical="center"/>
    </xf>
    <xf numFmtId="182" fontId="21" fillId="0" borderId="20" xfId="22" applyNumberFormat="1" applyFont="1" applyFill="1" applyBorder="1" applyAlignment="1" applyProtection="1">
      <alignment horizontal="right" vertical="center"/>
    </xf>
    <xf numFmtId="182" fontId="21" fillId="0" borderId="2" xfId="22" applyNumberFormat="1" applyFont="1" applyFill="1" applyBorder="1" applyAlignment="1" applyProtection="1">
      <alignment horizontal="right" vertical="center"/>
    </xf>
    <xf numFmtId="182" fontId="21" fillId="3" borderId="2" xfId="22" applyNumberFormat="1" applyFont="1" applyFill="1" applyBorder="1" applyAlignment="1" applyProtection="1">
      <alignment horizontal="right" vertical="center"/>
      <protection locked="0"/>
    </xf>
    <xf numFmtId="182" fontId="21" fillId="3" borderId="14" xfId="22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Border="1"/>
    <xf numFmtId="0" fontId="0" fillId="0" borderId="0" xfId="0" applyFont="1" applyBorder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4" fontId="0" fillId="0" borderId="14" xfId="0" applyNumberFormat="1" applyFont="1" applyBorder="1" applyAlignment="1">
      <alignment horizontal="center"/>
    </xf>
    <xf numFmtId="182" fontId="0" fillId="0" borderId="14" xfId="0" applyNumberFormat="1" applyFont="1" applyBorder="1" applyAlignment="1">
      <alignment horizontal="center"/>
    </xf>
    <xf numFmtId="178" fontId="27" fillId="0" borderId="6" xfId="0" applyNumberFormat="1" applyFont="1" applyBorder="1" applyAlignment="1">
      <alignment horizontal="right" vertical="center"/>
    </xf>
    <xf numFmtId="0" fontId="26" fillId="0" borderId="14" xfId="0" applyFont="1" applyBorder="1" applyAlignment="1">
      <alignment horizontal="center"/>
    </xf>
    <xf numFmtId="4" fontId="26" fillId="0" borderId="14" xfId="0" applyNumberFormat="1" applyFont="1" applyBorder="1" applyAlignment="1">
      <alignment horizontal="center"/>
    </xf>
    <xf numFmtId="182" fontId="26" fillId="0" borderId="14" xfId="0" applyNumberFormat="1" applyFont="1" applyBorder="1" applyAlignment="1">
      <alignment horizontal="center"/>
    </xf>
    <xf numFmtId="0" fontId="0" fillId="0" borderId="0" xfId="0" applyBorder="1"/>
    <xf numFmtId="0" fontId="24" fillId="0" borderId="7" xfId="23" applyFont="1" applyFill="1" applyBorder="1" applyAlignment="1" applyProtection="1">
      <alignment vertical="center" wrapText="1"/>
    </xf>
    <xf numFmtId="0" fontId="28" fillId="0" borderId="0" xfId="0" applyFont="1" applyBorder="1"/>
    <xf numFmtId="182" fontId="5" fillId="0" borderId="7" xfId="0" applyNumberFormat="1" applyFont="1" applyBorder="1" applyAlignment="1">
      <alignment horizontal="right" vertical="center"/>
    </xf>
    <xf numFmtId="0" fontId="23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182" fontId="23" fillId="0" borderId="7" xfId="0" applyNumberFormat="1" applyFont="1" applyBorder="1" applyAlignment="1">
      <alignment horizontal="right" vertical="center"/>
    </xf>
    <xf numFmtId="182" fontId="23" fillId="0" borderId="7" xfId="0" applyNumberFormat="1" applyFont="1" applyBorder="1" applyAlignment="1">
      <alignment horizontal="center" vertical="center"/>
    </xf>
    <xf numFmtId="182" fontId="23" fillId="0" borderId="7" xfId="0" applyNumberFormat="1" applyFont="1" applyBorder="1" applyAlignment="1" applyProtection="1">
      <alignment horizontal="center" vertical="center"/>
      <protection locked="0"/>
    </xf>
    <xf numFmtId="182" fontId="23" fillId="0" borderId="7" xfId="0" applyNumberFormat="1" applyFont="1" applyBorder="1" applyAlignment="1" applyProtection="1">
      <alignment horizontal="right" vertical="center"/>
      <protection locked="0"/>
    </xf>
    <xf numFmtId="182" fontId="24" fillId="0" borderId="7" xfId="0" applyNumberFormat="1" applyFont="1" applyBorder="1" applyAlignment="1">
      <alignment horizontal="right" vertical="center"/>
    </xf>
    <xf numFmtId="49" fontId="24" fillId="0" borderId="7" xfId="23" applyNumberFormat="1" applyFont="1" applyFill="1" applyBorder="1" applyAlignment="1" applyProtection="1">
      <alignment vertical="center" wrapText="1"/>
    </xf>
    <xf numFmtId="0" fontId="0" fillId="0" borderId="0" xfId="0" applyFont="1" applyBorder="1"/>
    <xf numFmtId="0" fontId="34" fillId="0" borderId="0" xfId="0" applyFont="1" applyBorder="1"/>
    <xf numFmtId="0" fontId="15" fillId="0" borderId="7" xfId="10" applyFont="1" applyFill="1" applyBorder="1" applyAlignment="1" applyProtection="1">
      <alignment horizontal="center" vertical="center" wrapText="1"/>
    </xf>
    <xf numFmtId="0" fontId="15" fillId="0" borderId="1" xfId="10" applyFont="1" applyFill="1" applyBorder="1" applyAlignment="1" applyProtection="1">
      <alignment horizontal="center" vertical="center" wrapText="1"/>
    </xf>
    <xf numFmtId="182" fontId="1" fillId="0" borderId="7" xfId="10" applyNumberFormat="1" applyFont="1" applyFill="1" applyBorder="1" applyAlignment="1" applyProtection="1">
      <alignment horizontal="right" vertical="center"/>
    </xf>
    <xf numFmtId="182" fontId="1" fillId="0" borderId="1" xfId="10" applyNumberFormat="1" applyFont="1" applyFill="1" applyBorder="1" applyAlignment="1" applyProtection="1">
      <alignment horizontal="right" vertical="center"/>
    </xf>
    <xf numFmtId="182" fontId="30" fillId="0" borderId="14" xfId="18" applyNumberFormat="1" applyFont="1" applyFill="1" applyBorder="1" applyAlignment="1">
      <alignment horizontal="right" vertical="center" wrapText="1"/>
    </xf>
    <xf numFmtId="182" fontId="1" fillId="0" borderId="2" xfId="10" applyNumberFormat="1" applyFont="1" applyFill="1" applyBorder="1" applyAlignment="1" applyProtection="1">
      <alignment horizontal="right" vertical="center"/>
    </xf>
    <xf numFmtId="182" fontId="1" fillId="0" borderId="8" xfId="10" applyNumberFormat="1" applyFont="1" applyFill="1" applyBorder="1" applyAlignment="1" applyProtection="1">
      <alignment horizontal="right" vertical="center"/>
    </xf>
    <xf numFmtId="182" fontId="30" fillId="0" borderId="15" xfId="18" applyNumberFormat="1" applyFont="1" applyFill="1" applyBorder="1" applyAlignment="1">
      <alignment horizontal="right" vertical="center" wrapText="1"/>
    </xf>
    <xf numFmtId="0" fontId="22" fillId="3" borderId="14" xfId="23" applyFont="1" applyFill="1" applyBorder="1" applyAlignment="1" applyProtection="1">
      <alignment horizontal="center" vertical="center" wrapText="1"/>
      <protection locked="0"/>
    </xf>
    <xf numFmtId="0" fontId="24" fillId="0" borderId="14" xfId="23" applyFont="1" applyFill="1" applyBorder="1" applyAlignment="1" applyProtection="1">
      <alignment horizontal="center" vertical="center" wrapText="1"/>
    </xf>
    <xf numFmtId="0" fontId="22" fillId="3" borderId="3" xfId="23" applyFont="1" applyFill="1" applyBorder="1" applyAlignment="1" applyProtection="1">
      <alignment horizontal="center" vertical="center" wrapText="1"/>
      <protection locked="0"/>
    </xf>
    <xf numFmtId="0" fontId="22" fillId="3" borderId="18" xfId="23" applyFont="1" applyFill="1" applyBorder="1" applyAlignment="1" applyProtection="1">
      <alignment horizontal="center" vertical="center" wrapText="1"/>
      <protection locked="0"/>
    </xf>
    <xf numFmtId="0" fontId="24" fillId="0" borderId="18" xfId="23" applyFont="1" applyFill="1" applyBorder="1" applyAlignment="1" applyProtection="1">
      <alignment horizontal="center" vertical="center" wrapText="1"/>
    </xf>
    <xf numFmtId="0" fontId="22" fillId="3" borderId="23" xfId="23" applyFont="1" applyFill="1" applyBorder="1" applyAlignment="1" applyProtection="1">
      <alignment horizontal="center" vertical="center" wrapText="1"/>
      <protection locked="0"/>
    </xf>
    <xf numFmtId="182" fontId="21" fillId="0" borderId="14" xfId="23" applyNumberFormat="1" applyFont="1" applyFill="1" applyBorder="1" applyAlignment="1" applyProtection="1">
      <alignment horizontal="right" vertical="center" wrapText="1"/>
      <protection locked="0"/>
    </xf>
    <xf numFmtId="49" fontId="29" fillId="0" borderId="7" xfId="32" applyFont="1">
      <alignment horizontal="left" vertical="center" wrapText="1"/>
    </xf>
    <xf numFmtId="178" fontId="29" fillId="0" borderId="7" xfId="37" applyFont="1" applyAlignment="1">
      <alignment horizontal="left" vertical="center"/>
    </xf>
    <xf numFmtId="180" fontId="36" fillId="0" borderId="6" xfId="8" applyNumberFormat="1" applyFont="1" applyBorder="1" applyAlignment="1">
      <alignment horizontal="center" vertical="center"/>
    </xf>
    <xf numFmtId="178" fontId="35" fillId="0" borderId="7" xfId="33" applyNumberFormat="1" applyFont="1" applyBorder="1" applyAlignment="1">
      <alignment horizontal="right" vertical="center"/>
    </xf>
    <xf numFmtId="178" fontId="37" fillId="0" borderId="7" xfId="0" applyNumberFormat="1" applyFont="1" applyBorder="1" applyAlignment="1">
      <alignment horizontal="right" vertical="center"/>
    </xf>
    <xf numFmtId="178" fontId="35" fillId="0" borderId="2" xfId="33" applyNumberFormat="1" applyFont="1" applyBorder="1" applyAlignment="1">
      <alignment horizontal="right" vertical="center"/>
    </xf>
    <xf numFmtId="178" fontId="37" fillId="0" borderId="2" xfId="0" applyNumberFormat="1" applyFont="1" applyBorder="1" applyAlignment="1">
      <alignment horizontal="right" vertical="center"/>
    </xf>
    <xf numFmtId="180" fontId="5" fillId="0" borderId="4" xfId="8" applyNumberFormat="1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right" vertical="center"/>
    </xf>
    <xf numFmtId="180" fontId="5" fillId="0" borderId="1" xfId="8" applyNumberFormat="1" applyFont="1" applyBorder="1" applyAlignment="1">
      <alignment horizontal="center" vertical="center"/>
    </xf>
    <xf numFmtId="0" fontId="0" fillId="0" borderId="14" xfId="0" applyFont="1" applyBorder="1"/>
    <xf numFmtId="178" fontId="5" fillId="0" borderId="14" xfId="0" applyNumberFormat="1" applyFont="1" applyBorder="1" applyAlignment="1">
      <alignment horizontal="right" vertical="center"/>
    </xf>
    <xf numFmtId="180" fontId="36" fillId="0" borderId="13" xfId="8" applyNumberFormat="1" applyFont="1" applyBorder="1" applyAlignment="1">
      <alignment horizontal="center" vertical="center"/>
    </xf>
    <xf numFmtId="49" fontId="29" fillId="0" borderId="4" xfId="32" applyFont="1" applyBorder="1">
      <alignment horizontal="left" vertical="center" wrapText="1"/>
    </xf>
    <xf numFmtId="180" fontId="5" fillId="0" borderId="1" xfId="0" applyNumberFormat="1" applyFont="1" applyBorder="1" applyAlignment="1">
      <alignment horizontal="center" vertical="center"/>
    </xf>
    <xf numFmtId="0" fontId="34" fillId="0" borderId="14" xfId="0" applyFont="1" applyBorder="1"/>
    <xf numFmtId="0" fontId="0" fillId="0" borderId="14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4" fontId="0" fillId="0" borderId="14" xfId="0" applyNumberFormat="1" applyFont="1" applyBorder="1"/>
    <xf numFmtId="178" fontId="0" fillId="0" borderId="14" xfId="0" applyNumberFormat="1" applyFont="1" applyBorder="1"/>
    <xf numFmtId="49" fontId="0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 applyProtection="1">
      <alignment vertical="top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/>
    <xf numFmtId="49" fontId="33" fillId="0" borderId="14" xfId="0" applyNumberFormat="1" applyFont="1" applyBorder="1" applyAlignment="1">
      <alignment horizontal="left" vertical="center"/>
    </xf>
    <xf numFmtId="49" fontId="32" fillId="0" borderId="14" xfId="0" applyNumberFormat="1" applyFont="1" applyBorder="1"/>
    <xf numFmtId="0" fontId="2" fillId="0" borderId="0" xfId="0" applyFont="1" applyBorder="1" applyAlignment="1" applyProtection="1">
      <alignment horizontal="left" vertical="center"/>
      <protection locked="0"/>
    </xf>
    <xf numFmtId="0" fontId="38" fillId="0" borderId="14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39" fillId="0" borderId="14" xfId="0" applyFont="1" applyBorder="1" applyAlignment="1">
      <alignment horizontal="left" vertical="center"/>
    </xf>
    <xf numFmtId="0" fontId="39" fillId="0" borderId="14" xfId="0" applyFont="1" applyBorder="1" applyAlignment="1">
      <alignment horizontal="center" vertical="center"/>
    </xf>
    <xf numFmtId="0" fontId="38" fillId="0" borderId="14" xfId="0" applyFont="1" applyBorder="1" applyAlignment="1">
      <alignment horizontal="left"/>
    </xf>
    <xf numFmtId="178" fontId="37" fillId="0" borderId="14" xfId="0" applyNumberFormat="1" applyFont="1" applyBorder="1" applyAlignment="1">
      <alignment horizontal="right" vertical="center"/>
    </xf>
    <xf numFmtId="182" fontId="34" fillId="0" borderId="14" xfId="0" applyNumberFormat="1" applyFont="1" applyBorder="1" applyAlignment="1">
      <alignment horizontal="right" vertical="center"/>
    </xf>
    <xf numFmtId="182" fontId="34" fillId="0" borderId="14" xfId="0" applyNumberFormat="1" applyFont="1" applyBorder="1"/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right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3" fillId="0" borderId="2" xfId="22" applyFont="1" applyFill="1" applyBorder="1" applyAlignment="1" applyProtection="1">
      <alignment horizontal="center" vertical="center" wrapText="1"/>
      <protection locked="0"/>
    </xf>
    <xf numFmtId="0" fontId="23" fillId="0" borderId="4" xfId="22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Protection="1">
      <protection locked="0"/>
    </xf>
    <xf numFmtId="0" fontId="2" fillId="0" borderId="0" xfId="0" applyFont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34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2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31" fillId="0" borderId="15" xfId="18" applyFont="1" applyFill="1" applyBorder="1" applyAlignment="1">
      <alignment horizontal="center" vertical="center" wrapText="1"/>
    </xf>
    <xf numFmtId="0" fontId="31" fillId="0" borderId="22" xfId="18" applyFont="1" applyFill="1" applyBorder="1" applyAlignment="1">
      <alignment horizontal="center" vertical="center" wrapText="1"/>
    </xf>
    <xf numFmtId="0" fontId="31" fillId="0" borderId="21" xfId="18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</cellXfs>
  <cellStyles count="41">
    <cellStyle name="DateStyle" xfId="2"/>
    <cellStyle name="DateStyle 2" xfId="34"/>
    <cellStyle name="DateTimeStyle" xfId="1"/>
    <cellStyle name="DateTimeStyle 2" xfId="35"/>
    <cellStyle name="IntegralNumberStyle" xfId="8"/>
    <cellStyle name="IntegralNumberStyle 2" xfId="36"/>
    <cellStyle name="MoneyStyle" xfId="6"/>
    <cellStyle name="MoneyStyle 2" xfId="37"/>
    <cellStyle name="Normal" xfId="10"/>
    <cellStyle name="Normal 2" xfId="11"/>
    <cellStyle name="Normal 2 2" xfId="23"/>
    <cellStyle name="Normal 3" xfId="22"/>
    <cellStyle name="NumberStyle" xfId="4"/>
    <cellStyle name="NumberStyle 2" xfId="37"/>
    <cellStyle name="PercentStyle" xfId="3"/>
    <cellStyle name="PercentStyle 2" xfId="38"/>
    <cellStyle name="TextStyle" xfId="5"/>
    <cellStyle name="TextStyle 2" xfId="32"/>
    <cellStyle name="TimeStyle" xfId="7"/>
    <cellStyle name="TimeStyle 2" xfId="39"/>
    <cellStyle name="常规" xfId="0" builtinId="0"/>
    <cellStyle name="常规 11" xfId="12"/>
    <cellStyle name="常规 2" xfId="13"/>
    <cellStyle name="常规 2 11" xfId="14"/>
    <cellStyle name="常规 2 11 2" xfId="24"/>
    <cellStyle name="常规 2 2" xfId="15"/>
    <cellStyle name="常规 2 2 2" xfId="25"/>
    <cellStyle name="常规 3" xfId="16"/>
    <cellStyle name="常规 3 2" xfId="17"/>
    <cellStyle name="常规 3 2 2" xfId="27"/>
    <cellStyle name="常规 3 3" xfId="18"/>
    <cellStyle name="常规 3 3 2" xfId="28"/>
    <cellStyle name="常规 3 4" xfId="26"/>
    <cellStyle name="常规 4" xfId="19"/>
    <cellStyle name="常规 4 2" xfId="29"/>
    <cellStyle name="常规 5" xfId="20"/>
    <cellStyle name="常规 5 2" xfId="30"/>
    <cellStyle name="常规 6" xfId="21"/>
    <cellStyle name="常规 6 2" xfId="31"/>
    <cellStyle name="常规 7" xfId="9"/>
    <cellStyle name="常规 8" xfId="3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 pane="bottomLeft" activeCell="B12" sqref="B12"/>
    </sheetView>
  </sheetViews>
  <sheetFormatPr defaultColWidth="8.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1"/>
      <c r="B2" s="21"/>
      <c r="C2" s="21"/>
      <c r="D2" s="31" t="s">
        <v>0</v>
      </c>
    </row>
    <row r="3" spans="1:4" ht="41.25" customHeight="1">
      <c r="A3" s="202" t="str">
        <f>"2025"&amp;"年部门财务收支预算总表"</f>
        <v>2025年部门财务收支预算总表</v>
      </c>
      <c r="B3" s="203"/>
      <c r="C3" s="203"/>
      <c r="D3" s="203"/>
    </row>
    <row r="4" spans="1:4" ht="17.25" customHeight="1">
      <c r="A4" s="204" t="s">
        <v>398</v>
      </c>
      <c r="B4" s="205"/>
      <c r="D4" s="64" t="s">
        <v>1</v>
      </c>
    </row>
    <row r="5" spans="1:4" ht="23.25" customHeight="1">
      <c r="A5" s="206" t="s">
        <v>2</v>
      </c>
      <c r="B5" s="207"/>
      <c r="C5" s="206" t="s">
        <v>3</v>
      </c>
      <c r="D5" s="207"/>
    </row>
    <row r="6" spans="1:4" ht="24" customHeight="1">
      <c r="A6" s="70" t="s">
        <v>4</v>
      </c>
      <c r="B6" s="70" t="s">
        <v>5</v>
      </c>
      <c r="C6" s="70" t="s">
        <v>6</v>
      </c>
      <c r="D6" s="70" t="s">
        <v>5</v>
      </c>
    </row>
    <row r="7" spans="1:4" ht="17.25" customHeight="1">
      <c r="A7" s="71" t="s">
        <v>7</v>
      </c>
      <c r="B7" s="42">
        <v>61161409</v>
      </c>
      <c r="C7" s="71" t="s">
        <v>8</v>
      </c>
      <c r="D7" s="42"/>
    </row>
    <row r="8" spans="1:4" ht="17.25" customHeight="1">
      <c r="A8" s="71" t="s">
        <v>9</v>
      </c>
      <c r="B8" s="42"/>
      <c r="C8" s="71" t="s">
        <v>10</v>
      </c>
      <c r="D8" s="42"/>
    </row>
    <row r="9" spans="1:4" ht="17.25" customHeight="1">
      <c r="A9" s="71" t="s">
        <v>11</v>
      </c>
      <c r="B9" s="42"/>
      <c r="C9" s="79" t="s">
        <v>12</v>
      </c>
      <c r="D9" s="42"/>
    </row>
    <row r="10" spans="1:4" ht="17.25" customHeight="1">
      <c r="A10" s="71" t="s">
        <v>13</v>
      </c>
      <c r="B10" s="42">
        <v>1465240</v>
      </c>
      <c r="C10" s="79" t="s">
        <v>14</v>
      </c>
      <c r="D10" s="42"/>
    </row>
    <row r="11" spans="1:4" ht="17.25" customHeight="1">
      <c r="A11" s="71" t="s">
        <v>15</v>
      </c>
      <c r="B11" s="42"/>
      <c r="C11" s="79" t="s">
        <v>16</v>
      </c>
      <c r="D11" s="42">
        <v>32005749</v>
      </c>
    </row>
    <row r="12" spans="1:4" ht="17.25" customHeight="1">
      <c r="A12" s="71" t="s">
        <v>17</v>
      </c>
      <c r="B12" s="42"/>
      <c r="C12" s="79" t="s">
        <v>18</v>
      </c>
      <c r="D12" s="42"/>
    </row>
    <row r="13" spans="1:4" ht="17.25" customHeight="1">
      <c r="A13" s="71" t="s">
        <v>19</v>
      </c>
      <c r="B13" s="42"/>
      <c r="C13" s="16" t="s">
        <v>20</v>
      </c>
      <c r="D13" s="42"/>
    </row>
    <row r="14" spans="1:4" ht="17.25" customHeight="1">
      <c r="A14" s="71" t="s">
        <v>21</v>
      </c>
      <c r="B14" s="42"/>
      <c r="C14" s="16" t="s">
        <v>22</v>
      </c>
      <c r="D14" s="42">
        <v>23870900</v>
      </c>
    </row>
    <row r="15" spans="1:4" ht="17.25" customHeight="1">
      <c r="A15" s="71" t="s">
        <v>23</v>
      </c>
      <c r="B15" s="42"/>
      <c r="C15" s="16" t="s">
        <v>24</v>
      </c>
      <c r="D15" s="42">
        <v>5200000</v>
      </c>
    </row>
    <row r="16" spans="1:4" ht="17.25" customHeight="1">
      <c r="A16" s="71" t="s">
        <v>25</v>
      </c>
      <c r="B16" s="42">
        <v>2250000</v>
      </c>
      <c r="C16" s="16" t="s">
        <v>26</v>
      </c>
      <c r="D16" s="42"/>
    </row>
    <row r="17" spans="1:4" ht="17.25" customHeight="1">
      <c r="A17" s="67"/>
      <c r="B17" s="42"/>
      <c r="C17" s="16" t="s">
        <v>27</v>
      </c>
      <c r="D17" s="42"/>
    </row>
    <row r="18" spans="1:4" ht="17.25" customHeight="1">
      <c r="A18" s="72"/>
      <c r="B18" s="42"/>
      <c r="C18" s="16" t="s">
        <v>28</v>
      </c>
      <c r="D18" s="42"/>
    </row>
    <row r="19" spans="1:4" ht="17.25" customHeight="1">
      <c r="A19" s="72"/>
      <c r="B19" s="42"/>
      <c r="C19" s="16" t="s">
        <v>29</v>
      </c>
      <c r="D19" s="42"/>
    </row>
    <row r="20" spans="1:4" ht="17.25" customHeight="1">
      <c r="A20" s="72"/>
      <c r="B20" s="42"/>
      <c r="C20" s="16" t="s">
        <v>30</v>
      </c>
      <c r="D20" s="42"/>
    </row>
    <row r="21" spans="1:4" ht="17.25" customHeight="1">
      <c r="A21" s="72"/>
      <c r="B21" s="42"/>
      <c r="C21" s="16" t="s">
        <v>31</v>
      </c>
      <c r="D21" s="42"/>
    </row>
    <row r="22" spans="1:4" ht="17.25" customHeight="1">
      <c r="A22" s="72"/>
      <c r="B22" s="42"/>
      <c r="C22" s="16" t="s">
        <v>32</v>
      </c>
      <c r="D22" s="42"/>
    </row>
    <row r="23" spans="1:4" ht="17.25" customHeight="1">
      <c r="A23" s="72"/>
      <c r="B23" s="42"/>
      <c r="C23" s="16" t="s">
        <v>33</v>
      </c>
      <c r="D23" s="42"/>
    </row>
    <row r="24" spans="1:4" ht="17.25" customHeight="1">
      <c r="A24" s="72"/>
      <c r="B24" s="42"/>
      <c r="C24" s="16" t="s">
        <v>34</v>
      </c>
      <c r="D24" s="42"/>
    </row>
    <row r="25" spans="1:4" ht="17.25" customHeight="1">
      <c r="A25" s="72"/>
      <c r="B25" s="42"/>
      <c r="C25" s="16" t="s">
        <v>35</v>
      </c>
      <c r="D25" s="42">
        <v>3800000</v>
      </c>
    </row>
    <row r="26" spans="1:4" ht="17.25" customHeight="1">
      <c r="A26" s="72"/>
      <c r="B26" s="42"/>
      <c r="C26" s="16" t="s">
        <v>36</v>
      </c>
      <c r="D26" s="42"/>
    </row>
    <row r="27" spans="1:4" ht="17.25" customHeight="1">
      <c r="A27" s="72"/>
      <c r="B27" s="42"/>
      <c r="C27" s="67" t="s">
        <v>37</v>
      </c>
      <c r="D27" s="42"/>
    </row>
    <row r="28" spans="1:4" ht="17.25" customHeight="1">
      <c r="A28" s="72"/>
      <c r="B28" s="42"/>
      <c r="C28" s="16" t="s">
        <v>38</v>
      </c>
      <c r="D28" s="42"/>
    </row>
    <row r="29" spans="1:4" ht="16.5" customHeight="1">
      <c r="A29" s="72"/>
      <c r="B29" s="42"/>
      <c r="C29" s="16" t="s">
        <v>39</v>
      </c>
      <c r="D29" s="42"/>
    </row>
    <row r="30" spans="1:4" ht="16.5" customHeight="1">
      <c r="A30" s="72"/>
      <c r="B30" s="42"/>
      <c r="C30" s="67" t="s">
        <v>40</v>
      </c>
      <c r="D30" s="42"/>
    </row>
    <row r="31" spans="1:4" ht="17.25" customHeight="1">
      <c r="A31" s="72"/>
      <c r="B31" s="42"/>
      <c r="C31" s="67" t="s">
        <v>41</v>
      </c>
      <c r="D31" s="42"/>
    </row>
    <row r="32" spans="1:4" ht="17.25" customHeight="1">
      <c r="A32" s="72"/>
      <c r="B32" s="42"/>
      <c r="C32" s="16" t="s">
        <v>42</v>
      </c>
      <c r="D32" s="42"/>
    </row>
    <row r="33" spans="1:4" ht="16.5" customHeight="1">
      <c r="A33" s="72" t="s">
        <v>43</v>
      </c>
      <c r="B33" s="42">
        <v>64876649</v>
      </c>
      <c r="C33" s="72" t="s">
        <v>44</v>
      </c>
      <c r="D33" s="42">
        <v>64876649</v>
      </c>
    </row>
    <row r="34" spans="1:4" ht="16.5" customHeight="1">
      <c r="A34" s="67" t="s">
        <v>45</v>
      </c>
      <c r="B34" s="42"/>
      <c r="C34" s="67" t="s">
        <v>46</v>
      </c>
      <c r="D34" s="42"/>
    </row>
    <row r="35" spans="1:4" ht="16.5" customHeight="1">
      <c r="A35" s="16" t="s">
        <v>47</v>
      </c>
      <c r="B35" s="42"/>
      <c r="C35" s="16" t="s">
        <v>47</v>
      </c>
      <c r="D35" s="42"/>
    </row>
    <row r="36" spans="1:4" ht="16.5" customHeight="1">
      <c r="A36" s="16" t="s">
        <v>48</v>
      </c>
      <c r="B36" s="42"/>
      <c r="C36" s="16" t="s">
        <v>49</v>
      </c>
      <c r="D36" s="42"/>
    </row>
    <row r="37" spans="1:4" ht="16.5" customHeight="1">
      <c r="A37" s="73" t="s">
        <v>50</v>
      </c>
      <c r="B37" s="42">
        <v>64876649</v>
      </c>
      <c r="C37" s="73" t="s">
        <v>51</v>
      </c>
      <c r="D37" s="42">
        <v>64876649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 pane="bottomLeft" activeCell="B14" sqref="B14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221" t="s">
        <v>52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</row>
    <row r="3" spans="1:19" ht="41.25" customHeight="1">
      <c r="A3" s="202" t="str">
        <f>"2025"&amp;"年部门收入预算表"</f>
        <v>2025年部门收入预算表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19" ht="17.25" customHeight="1">
      <c r="A4" s="204" t="s">
        <v>398</v>
      </c>
      <c r="B4" s="203"/>
      <c r="S4" s="21" t="s">
        <v>1</v>
      </c>
    </row>
    <row r="5" spans="1:19" ht="21.75" customHeight="1">
      <c r="A5" s="216" t="s">
        <v>53</v>
      </c>
      <c r="B5" s="219" t="s">
        <v>54</v>
      </c>
      <c r="C5" s="219" t="s">
        <v>55</v>
      </c>
      <c r="D5" s="222" t="s">
        <v>56</v>
      </c>
      <c r="E5" s="222"/>
      <c r="F5" s="222"/>
      <c r="G5" s="222"/>
      <c r="H5" s="222"/>
      <c r="I5" s="223"/>
      <c r="J5" s="222"/>
      <c r="K5" s="222"/>
      <c r="L5" s="222"/>
      <c r="M5" s="222"/>
      <c r="N5" s="224"/>
      <c r="O5" s="222" t="s">
        <v>45</v>
      </c>
      <c r="P5" s="222"/>
      <c r="Q5" s="222"/>
      <c r="R5" s="222"/>
      <c r="S5" s="224"/>
    </row>
    <row r="6" spans="1:19" ht="27" customHeight="1">
      <c r="A6" s="217"/>
      <c r="B6" s="208"/>
      <c r="C6" s="208"/>
      <c r="D6" s="208" t="s">
        <v>57</v>
      </c>
      <c r="E6" s="208" t="s">
        <v>58</v>
      </c>
      <c r="F6" s="208" t="s">
        <v>59</v>
      </c>
      <c r="G6" s="208" t="s">
        <v>60</v>
      </c>
      <c r="H6" s="208" t="s">
        <v>61</v>
      </c>
      <c r="I6" s="211" t="s">
        <v>62</v>
      </c>
      <c r="J6" s="212"/>
      <c r="K6" s="212"/>
      <c r="L6" s="212"/>
      <c r="M6" s="212"/>
      <c r="N6" s="213"/>
      <c r="O6" s="208" t="s">
        <v>57</v>
      </c>
      <c r="P6" s="208" t="s">
        <v>58</v>
      </c>
      <c r="Q6" s="208" t="s">
        <v>59</v>
      </c>
      <c r="R6" s="208" t="s">
        <v>60</v>
      </c>
      <c r="S6" s="208" t="s">
        <v>63</v>
      </c>
    </row>
    <row r="7" spans="1:19" ht="30" customHeight="1">
      <c r="A7" s="218"/>
      <c r="B7" s="220"/>
      <c r="C7" s="210"/>
      <c r="D7" s="210"/>
      <c r="E7" s="210"/>
      <c r="F7" s="210"/>
      <c r="G7" s="210"/>
      <c r="H7" s="210"/>
      <c r="I7" s="36" t="s">
        <v>57</v>
      </c>
      <c r="J7" s="78" t="s">
        <v>64</v>
      </c>
      <c r="K7" s="78" t="s">
        <v>65</v>
      </c>
      <c r="L7" s="78" t="s">
        <v>66</v>
      </c>
      <c r="M7" s="78" t="s">
        <v>67</v>
      </c>
      <c r="N7" s="78" t="s">
        <v>68</v>
      </c>
      <c r="O7" s="209"/>
      <c r="P7" s="209"/>
      <c r="Q7" s="209"/>
      <c r="R7" s="209"/>
      <c r="S7" s="210"/>
    </row>
    <row r="8" spans="1:19" ht="15" customHeight="1">
      <c r="A8" s="76">
        <v>1</v>
      </c>
      <c r="B8" s="76">
        <v>2</v>
      </c>
      <c r="C8" s="76">
        <v>3</v>
      </c>
      <c r="D8" s="76">
        <v>4</v>
      </c>
      <c r="E8" s="76">
        <v>5</v>
      </c>
      <c r="F8" s="76">
        <v>6</v>
      </c>
      <c r="G8" s="76">
        <v>7</v>
      </c>
      <c r="H8" s="76">
        <v>8</v>
      </c>
      <c r="I8" s="36">
        <v>9</v>
      </c>
      <c r="J8" s="76">
        <v>10</v>
      </c>
      <c r="K8" s="76">
        <v>11</v>
      </c>
      <c r="L8" s="76">
        <v>12</v>
      </c>
      <c r="M8" s="76">
        <v>13</v>
      </c>
      <c r="N8" s="76">
        <v>14</v>
      </c>
      <c r="O8" s="76">
        <v>15</v>
      </c>
      <c r="P8" s="76">
        <v>16</v>
      </c>
      <c r="Q8" s="76">
        <v>17</v>
      </c>
      <c r="R8" s="76">
        <v>18</v>
      </c>
      <c r="S8" s="76">
        <v>19</v>
      </c>
    </row>
    <row r="9" spans="1:19" ht="18" customHeight="1">
      <c r="A9" s="81">
        <v>105009</v>
      </c>
      <c r="B9" s="80" t="s">
        <v>237</v>
      </c>
      <c r="C9" s="83">
        <v>64876649</v>
      </c>
      <c r="D9" s="83">
        <v>64876649</v>
      </c>
      <c r="E9" s="82">
        <v>61161409</v>
      </c>
      <c r="F9" s="85" t="s">
        <v>236</v>
      </c>
      <c r="G9" s="85" t="s">
        <v>236</v>
      </c>
      <c r="H9" s="84">
        <v>1465240</v>
      </c>
      <c r="I9" s="84">
        <v>2250000</v>
      </c>
      <c r="J9" s="85" t="s">
        <v>236</v>
      </c>
      <c r="K9" s="85" t="s">
        <v>236</v>
      </c>
      <c r="L9" s="85" t="s">
        <v>236</v>
      </c>
      <c r="M9" s="85" t="s">
        <v>236</v>
      </c>
      <c r="N9" s="84">
        <v>2250000</v>
      </c>
      <c r="O9" s="42"/>
      <c r="P9" s="42"/>
      <c r="Q9" s="42"/>
      <c r="R9" s="42"/>
      <c r="S9" s="42"/>
    </row>
    <row r="10" spans="1:19" ht="18" customHeight="1">
      <c r="A10" s="77"/>
      <c r="B10" s="7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</row>
    <row r="11" spans="1:19" ht="18" customHeight="1">
      <c r="A11" s="77"/>
      <c r="B11" s="77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</row>
    <row r="12" spans="1:19" ht="18" customHeight="1">
      <c r="A12" s="77"/>
      <c r="B12" s="77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18" customHeight="1">
      <c r="A13" s="214" t="s">
        <v>55</v>
      </c>
      <c r="B13" s="215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honeticPr fontId="16" type="noConversion"/>
  <printOptions horizontalCentered="1"/>
  <pageMargins left="0.96" right="0.96" top="0.72" bottom="0.72" header="0" footer="0"/>
  <pageSetup paperSize="9" orientation="landscape" r:id="rId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O27"/>
  <sheetViews>
    <sheetView showGridLines="0" showZeros="0" workbookViewId="0">
      <pane ySplit="1" topLeftCell="A2" activePane="bottomLeft" state="frozen"/>
      <selection pane="bottomLeft" activeCell="D11" sqref="D11"/>
    </sheetView>
  </sheetViews>
  <sheetFormatPr defaultColWidth="8.625" defaultRowHeight="12.75" customHeight="1"/>
  <cols>
    <col min="1" max="1" width="14.25" customWidth="1"/>
    <col min="2" max="2" width="25.25" customWidth="1"/>
    <col min="3" max="3" width="18.875" customWidth="1"/>
    <col min="4" max="4" width="18.375" customWidth="1"/>
    <col min="5" max="5" width="21.625" customWidth="1"/>
    <col min="6" max="8" width="24.625" customWidth="1"/>
    <col min="9" max="9" width="26.75" customWidth="1"/>
    <col min="10" max="11" width="24.375" customWidth="1"/>
    <col min="12" max="15" width="24.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227" t="s">
        <v>69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5" ht="41.25" customHeight="1">
      <c r="A3" s="202" t="str">
        <f>"2025"&amp;"年部门支出预算表"</f>
        <v>2025年部门支出预算表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1:15" ht="17.25" customHeight="1">
      <c r="A4" s="204" t="s">
        <v>399</v>
      </c>
      <c r="B4" s="203"/>
      <c r="O4" s="21" t="s">
        <v>1</v>
      </c>
    </row>
    <row r="5" spans="1:15" ht="27" customHeight="1">
      <c r="A5" s="236" t="s">
        <v>70</v>
      </c>
      <c r="B5" s="236" t="s">
        <v>71</v>
      </c>
      <c r="C5" s="236" t="s">
        <v>55</v>
      </c>
      <c r="D5" s="228" t="s">
        <v>58</v>
      </c>
      <c r="E5" s="229"/>
      <c r="F5" s="230"/>
      <c r="G5" s="233" t="s">
        <v>59</v>
      </c>
      <c r="H5" s="233" t="s">
        <v>60</v>
      </c>
      <c r="I5" s="233" t="s">
        <v>72</v>
      </c>
      <c r="J5" s="228" t="s">
        <v>62</v>
      </c>
      <c r="K5" s="229"/>
      <c r="L5" s="229"/>
      <c r="M5" s="229"/>
      <c r="N5" s="231"/>
      <c r="O5" s="232"/>
    </row>
    <row r="6" spans="1:15" ht="42" customHeight="1">
      <c r="A6" s="237"/>
      <c r="B6" s="237"/>
      <c r="C6" s="234"/>
      <c r="D6" s="75" t="s">
        <v>57</v>
      </c>
      <c r="E6" s="75" t="s">
        <v>73</v>
      </c>
      <c r="F6" s="75" t="s">
        <v>74</v>
      </c>
      <c r="G6" s="234"/>
      <c r="H6" s="234"/>
      <c r="I6" s="235"/>
      <c r="J6" s="75" t="s">
        <v>57</v>
      </c>
      <c r="K6" s="70" t="s">
        <v>75</v>
      </c>
      <c r="L6" s="70" t="s">
        <v>76</v>
      </c>
      <c r="M6" s="70" t="s">
        <v>77</v>
      </c>
      <c r="N6" s="70" t="s">
        <v>78</v>
      </c>
      <c r="O6" s="70" t="s">
        <v>79</v>
      </c>
    </row>
    <row r="7" spans="1:15" ht="18" customHeight="1">
      <c r="A7" s="23" t="s">
        <v>80</v>
      </c>
      <c r="B7" s="23" t="s">
        <v>81</v>
      </c>
      <c r="C7" s="23" t="s">
        <v>82</v>
      </c>
      <c r="D7" s="27" t="s">
        <v>83</v>
      </c>
      <c r="E7" s="27" t="s">
        <v>84</v>
      </c>
      <c r="F7" s="27" t="s">
        <v>85</v>
      </c>
      <c r="G7" s="27" t="s">
        <v>86</v>
      </c>
      <c r="H7" s="27" t="s">
        <v>87</v>
      </c>
      <c r="I7" s="27" t="s">
        <v>88</v>
      </c>
      <c r="J7" s="27" t="s">
        <v>89</v>
      </c>
      <c r="K7" s="27" t="s">
        <v>90</v>
      </c>
      <c r="L7" s="27" t="s">
        <v>91</v>
      </c>
      <c r="M7" s="27" t="s">
        <v>92</v>
      </c>
      <c r="N7" s="23" t="s">
        <v>93</v>
      </c>
      <c r="O7" s="27" t="s">
        <v>94</v>
      </c>
    </row>
    <row r="8" spans="1:15" s="110" customFormat="1" ht="20.100000000000001" customHeight="1">
      <c r="A8" s="107">
        <v>205</v>
      </c>
      <c r="B8" s="107" t="s">
        <v>238</v>
      </c>
      <c r="C8" s="92">
        <v>32005749</v>
      </c>
      <c r="D8" s="92">
        <v>28290509</v>
      </c>
      <c r="E8" s="108">
        <v>28058109</v>
      </c>
      <c r="F8" s="108">
        <v>232400</v>
      </c>
      <c r="G8" s="92"/>
      <c r="H8" s="92"/>
      <c r="I8" s="108">
        <v>1465240</v>
      </c>
      <c r="J8" s="108">
        <v>2250000</v>
      </c>
      <c r="K8" s="108"/>
      <c r="L8" s="108"/>
      <c r="M8" s="109"/>
      <c r="N8" s="108"/>
      <c r="O8" s="108">
        <v>2250000</v>
      </c>
    </row>
    <row r="9" spans="1:15" ht="20.100000000000001" customHeight="1">
      <c r="A9" s="86">
        <v>20502</v>
      </c>
      <c r="B9" s="86" t="s">
        <v>239</v>
      </c>
      <c r="C9" s="90">
        <v>32005749</v>
      </c>
      <c r="D9" s="92">
        <v>28290509</v>
      </c>
      <c r="E9" s="90">
        <v>28058109</v>
      </c>
      <c r="F9" s="90">
        <v>232400</v>
      </c>
      <c r="G9" s="92"/>
      <c r="H9" s="92"/>
      <c r="I9" s="90">
        <v>1465240</v>
      </c>
      <c r="J9" s="90">
        <v>2250000</v>
      </c>
      <c r="K9" s="90"/>
      <c r="L9" s="90"/>
      <c r="M9" s="91"/>
      <c r="N9" s="90"/>
      <c r="O9" s="90">
        <v>2250000</v>
      </c>
    </row>
    <row r="10" spans="1:15" ht="20.100000000000001" customHeight="1">
      <c r="A10" s="88" t="s">
        <v>240</v>
      </c>
      <c r="B10" s="88" t="s">
        <v>241</v>
      </c>
      <c r="C10" s="93">
        <v>18123074</v>
      </c>
      <c r="D10" s="94">
        <v>16793074</v>
      </c>
      <c r="E10" s="95">
        <v>16560674</v>
      </c>
      <c r="F10" s="96">
        <v>232400</v>
      </c>
      <c r="G10" s="92"/>
      <c r="H10" s="92"/>
      <c r="I10" s="90" t="s">
        <v>236</v>
      </c>
      <c r="J10" s="96">
        <v>1330000</v>
      </c>
      <c r="K10" s="96"/>
      <c r="L10" s="90"/>
      <c r="M10" s="91"/>
      <c r="N10" s="90"/>
      <c r="O10" s="90">
        <v>1330000</v>
      </c>
    </row>
    <row r="11" spans="1:15" ht="20.100000000000001" customHeight="1">
      <c r="A11" s="87" t="s">
        <v>242</v>
      </c>
      <c r="B11" s="87" t="s">
        <v>243</v>
      </c>
      <c r="C11" s="97">
        <v>13821875</v>
      </c>
      <c r="D11" s="98">
        <v>11436635</v>
      </c>
      <c r="E11" s="99">
        <v>11436635</v>
      </c>
      <c r="F11" s="100"/>
      <c r="G11" s="92"/>
      <c r="H11" s="92"/>
      <c r="I11" s="96">
        <v>1465240</v>
      </c>
      <c r="J11" s="100">
        <v>920000</v>
      </c>
      <c r="K11" s="100"/>
      <c r="L11" s="90"/>
      <c r="M11" s="101"/>
      <c r="N11" s="90"/>
      <c r="O11" s="90">
        <v>920000</v>
      </c>
    </row>
    <row r="12" spans="1:15" ht="20.100000000000001" customHeight="1">
      <c r="A12" s="88">
        <v>2050999</v>
      </c>
      <c r="B12" s="89" t="s">
        <v>244</v>
      </c>
      <c r="C12" s="92">
        <v>60800</v>
      </c>
      <c r="D12" s="92">
        <v>60800</v>
      </c>
      <c r="E12" s="92">
        <v>60800</v>
      </c>
      <c r="F12" s="92"/>
      <c r="G12" s="92"/>
      <c r="H12" s="92"/>
      <c r="I12" s="90"/>
      <c r="J12" s="90"/>
      <c r="K12" s="90"/>
      <c r="L12" s="90"/>
      <c r="M12" s="90"/>
      <c r="N12" s="90"/>
      <c r="O12" s="90"/>
    </row>
    <row r="13" spans="1:15" s="110" customFormat="1" ht="20.100000000000001" customHeight="1">
      <c r="A13" s="111">
        <v>208</v>
      </c>
      <c r="B13" s="111" t="s">
        <v>245</v>
      </c>
      <c r="C13" s="112">
        <v>23870900</v>
      </c>
      <c r="D13" s="113">
        <v>23870900</v>
      </c>
      <c r="E13" s="114">
        <v>9430900</v>
      </c>
      <c r="F13" s="115">
        <v>14440000</v>
      </c>
      <c r="G13" s="115"/>
      <c r="H13" s="115"/>
      <c r="I13" s="115"/>
      <c r="J13" s="115"/>
      <c r="K13" s="115"/>
      <c r="L13" s="115"/>
      <c r="M13" s="116"/>
      <c r="N13" s="108"/>
      <c r="O13" s="108"/>
    </row>
    <row r="14" spans="1:15" ht="20.100000000000001" customHeight="1">
      <c r="A14" s="87">
        <v>20805</v>
      </c>
      <c r="B14" s="87" t="s">
        <v>246</v>
      </c>
      <c r="C14" s="102">
        <v>23870900</v>
      </c>
      <c r="D14" s="103">
        <v>23870900</v>
      </c>
      <c r="E14" s="104">
        <v>9430900</v>
      </c>
      <c r="F14" s="90">
        <v>14440000</v>
      </c>
      <c r="G14" s="90"/>
      <c r="H14" s="90"/>
      <c r="I14" s="90"/>
      <c r="J14" s="90"/>
      <c r="K14" s="90"/>
      <c r="L14" s="90"/>
      <c r="M14" s="91"/>
      <c r="N14" s="90"/>
      <c r="O14" s="90"/>
    </row>
    <row r="15" spans="1:15" ht="20.100000000000001" customHeight="1">
      <c r="A15" s="87" t="s">
        <v>247</v>
      </c>
      <c r="B15" s="87" t="s">
        <v>248</v>
      </c>
      <c r="C15" s="103">
        <v>4727700</v>
      </c>
      <c r="D15" s="103">
        <v>4727700</v>
      </c>
      <c r="E15" s="104">
        <v>4727700</v>
      </c>
      <c r="F15" s="90"/>
      <c r="G15" s="90"/>
      <c r="H15" s="90"/>
      <c r="I15" s="90"/>
      <c r="J15" s="90"/>
      <c r="K15" s="90"/>
      <c r="L15" s="90"/>
      <c r="M15" s="91"/>
      <c r="N15" s="90"/>
      <c r="O15" s="90"/>
    </row>
    <row r="16" spans="1:15" ht="20.100000000000001" customHeight="1">
      <c r="A16" s="87" t="s">
        <v>249</v>
      </c>
      <c r="B16" s="87" t="s">
        <v>250</v>
      </c>
      <c r="C16" s="103">
        <v>3500000</v>
      </c>
      <c r="D16" s="103">
        <v>3500000</v>
      </c>
      <c r="E16" s="104">
        <v>3500000</v>
      </c>
      <c r="F16" s="90"/>
      <c r="G16" s="90"/>
      <c r="H16" s="90"/>
      <c r="I16" s="90"/>
      <c r="J16" s="90"/>
      <c r="K16" s="90"/>
      <c r="L16" s="90"/>
      <c r="M16" s="91"/>
      <c r="N16" s="90"/>
      <c r="O16" s="90"/>
    </row>
    <row r="17" spans="1:15" ht="20.100000000000001" customHeight="1">
      <c r="A17" s="87" t="s">
        <v>251</v>
      </c>
      <c r="B17" s="87" t="s">
        <v>252</v>
      </c>
      <c r="C17" s="103">
        <v>1203200</v>
      </c>
      <c r="D17" s="103">
        <v>1203200</v>
      </c>
      <c r="E17" s="104">
        <v>1203200</v>
      </c>
      <c r="F17" s="90"/>
      <c r="G17" s="90"/>
      <c r="H17" s="90"/>
      <c r="I17" s="90"/>
      <c r="J17" s="90"/>
      <c r="K17" s="90"/>
      <c r="L17" s="90"/>
      <c r="M17" s="91"/>
      <c r="N17" s="90"/>
      <c r="O17" s="90"/>
    </row>
    <row r="18" spans="1:15" ht="20.100000000000001" customHeight="1">
      <c r="A18" s="87" t="s">
        <v>253</v>
      </c>
      <c r="B18" s="87" t="s">
        <v>254</v>
      </c>
      <c r="C18" s="102">
        <v>14440000</v>
      </c>
      <c r="D18" s="103">
        <v>14440000</v>
      </c>
      <c r="E18" s="104"/>
      <c r="F18" s="90">
        <v>14440000</v>
      </c>
      <c r="G18" s="90"/>
      <c r="H18" s="90"/>
      <c r="I18" s="90"/>
      <c r="J18" s="90"/>
      <c r="K18" s="90"/>
      <c r="L18" s="90"/>
      <c r="M18" s="91"/>
      <c r="N18" s="90"/>
      <c r="O18" s="90"/>
    </row>
    <row r="19" spans="1:15" s="110" customFormat="1" ht="20.100000000000001" customHeight="1">
      <c r="A19" s="111">
        <v>210</v>
      </c>
      <c r="B19" s="111" t="s">
        <v>255</v>
      </c>
      <c r="C19" s="117">
        <v>5200000</v>
      </c>
      <c r="D19" s="118">
        <v>5200000</v>
      </c>
      <c r="E19" s="119">
        <v>5200000</v>
      </c>
      <c r="F19" s="108"/>
      <c r="G19" s="108"/>
      <c r="H19" s="108"/>
      <c r="I19" s="108"/>
      <c r="J19" s="108"/>
      <c r="K19" s="108"/>
      <c r="L19" s="108"/>
      <c r="M19" s="109"/>
      <c r="N19" s="108"/>
      <c r="O19" s="108"/>
    </row>
    <row r="20" spans="1:15" ht="20.100000000000001" customHeight="1">
      <c r="A20" s="87">
        <v>21011</v>
      </c>
      <c r="B20" s="87" t="s">
        <v>256</v>
      </c>
      <c r="C20" s="102">
        <v>5200000</v>
      </c>
      <c r="D20" s="103">
        <v>5200000</v>
      </c>
      <c r="E20" s="104">
        <v>5200000</v>
      </c>
      <c r="F20" s="90"/>
      <c r="G20" s="90"/>
      <c r="H20" s="90"/>
      <c r="I20" s="90"/>
      <c r="J20" s="90"/>
      <c r="K20" s="90"/>
      <c r="L20" s="90"/>
      <c r="M20" s="91"/>
      <c r="N20" s="90"/>
      <c r="O20" s="90"/>
    </row>
    <row r="21" spans="1:15" ht="20.100000000000001" customHeight="1">
      <c r="A21" s="87" t="s">
        <v>257</v>
      </c>
      <c r="B21" s="87" t="s">
        <v>258</v>
      </c>
      <c r="C21" s="103">
        <v>2200000</v>
      </c>
      <c r="D21" s="103">
        <v>2200000</v>
      </c>
      <c r="E21" s="90">
        <v>2200000</v>
      </c>
      <c r="F21" s="90"/>
      <c r="G21" s="90"/>
      <c r="H21" s="90"/>
      <c r="I21" s="90"/>
      <c r="J21" s="90"/>
      <c r="K21" s="90"/>
      <c r="L21" s="90"/>
      <c r="M21" s="91"/>
      <c r="N21" s="90"/>
      <c r="O21" s="90"/>
    </row>
    <row r="22" spans="1:15" ht="20.100000000000001" customHeight="1">
      <c r="A22" s="87" t="s">
        <v>259</v>
      </c>
      <c r="B22" s="87" t="s">
        <v>260</v>
      </c>
      <c r="C22" s="103">
        <v>2500000</v>
      </c>
      <c r="D22" s="103">
        <v>2500000</v>
      </c>
      <c r="E22" s="90">
        <v>2500000</v>
      </c>
      <c r="F22" s="90"/>
      <c r="G22" s="90"/>
      <c r="H22" s="90"/>
      <c r="I22" s="90"/>
      <c r="J22" s="90"/>
      <c r="K22" s="90"/>
      <c r="L22" s="90"/>
      <c r="M22" s="91"/>
      <c r="N22" s="90"/>
      <c r="O22" s="90"/>
    </row>
    <row r="23" spans="1:15" ht="20.100000000000001" customHeight="1">
      <c r="A23" s="87" t="s">
        <v>261</v>
      </c>
      <c r="B23" s="87" t="s">
        <v>262</v>
      </c>
      <c r="C23" s="103">
        <v>500000</v>
      </c>
      <c r="D23" s="103">
        <v>500000</v>
      </c>
      <c r="E23" s="90">
        <v>500000</v>
      </c>
      <c r="F23" s="90"/>
      <c r="G23" s="90"/>
      <c r="H23" s="90"/>
      <c r="I23" s="90"/>
      <c r="J23" s="90"/>
      <c r="K23" s="90"/>
      <c r="L23" s="90"/>
      <c r="M23" s="91"/>
      <c r="N23" s="90"/>
      <c r="O23" s="90"/>
    </row>
    <row r="24" spans="1:15" s="110" customFormat="1" ht="20.100000000000001" customHeight="1">
      <c r="A24" s="111">
        <v>221</v>
      </c>
      <c r="B24" s="111" t="s">
        <v>263</v>
      </c>
      <c r="C24" s="118">
        <v>3800000</v>
      </c>
      <c r="D24" s="118">
        <v>3800000</v>
      </c>
      <c r="E24" s="108">
        <v>3800000</v>
      </c>
      <c r="F24" s="108"/>
      <c r="G24" s="108"/>
      <c r="H24" s="108"/>
      <c r="I24" s="108"/>
      <c r="J24" s="108"/>
      <c r="K24" s="108"/>
      <c r="L24" s="108"/>
      <c r="M24" s="109"/>
      <c r="N24" s="108"/>
      <c r="O24" s="108"/>
    </row>
    <row r="25" spans="1:15" ht="20.100000000000001" customHeight="1">
      <c r="A25" s="87">
        <v>22102</v>
      </c>
      <c r="B25" s="87" t="s">
        <v>264</v>
      </c>
      <c r="C25" s="103">
        <v>3800000</v>
      </c>
      <c r="D25" s="103">
        <v>3800000</v>
      </c>
      <c r="E25" s="90">
        <v>3800000</v>
      </c>
      <c r="F25" s="90"/>
      <c r="G25" s="90"/>
      <c r="H25" s="90"/>
      <c r="I25" s="90"/>
      <c r="J25" s="90"/>
      <c r="K25" s="90"/>
      <c r="L25" s="90"/>
      <c r="M25" s="91"/>
      <c r="N25" s="90"/>
      <c r="O25" s="90"/>
    </row>
    <row r="26" spans="1:15" ht="20.100000000000001" customHeight="1">
      <c r="A26" s="87" t="s">
        <v>265</v>
      </c>
      <c r="B26" s="87" t="s">
        <v>266</v>
      </c>
      <c r="C26" s="103">
        <v>3800000</v>
      </c>
      <c r="D26" s="103">
        <v>3800000</v>
      </c>
      <c r="E26" s="90">
        <v>3800000</v>
      </c>
      <c r="F26" s="90"/>
      <c r="G26" s="90"/>
      <c r="H26" s="90"/>
      <c r="I26" s="90"/>
      <c r="J26" s="90"/>
      <c r="K26" s="90"/>
      <c r="L26" s="90"/>
      <c r="M26" s="91"/>
      <c r="N26" s="90"/>
      <c r="O26" s="90"/>
    </row>
    <row r="27" spans="1:15" ht="20.100000000000001" customHeight="1">
      <c r="A27" s="225" t="s">
        <v>133</v>
      </c>
      <c r="B27" s="226" t="s">
        <v>133</v>
      </c>
      <c r="C27" s="105">
        <v>64876649</v>
      </c>
      <c r="D27" s="106">
        <v>61161409</v>
      </c>
      <c r="E27" s="106">
        <v>46489009</v>
      </c>
      <c r="F27" s="106">
        <v>14672400</v>
      </c>
      <c r="G27" s="106"/>
      <c r="H27" s="106"/>
      <c r="I27" s="106">
        <v>1465240</v>
      </c>
      <c r="J27" s="106">
        <v>2250000</v>
      </c>
      <c r="K27" s="106" t="s">
        <v>236</v>
      </c>
      <c r="L27" s="106" t="s">
        <v>236</v>
      </c>
      <c r="M27" s="93" t="s">
        <v>236</v>
      </c>
      <c r="N27" s="90" t="s">
        <v>236</v>
      </c>
      <c r="O27" s="90">
        <v>2250000</v>
      </c>
    </row>
  </sheetData>
  <mergeCells count="12">
    <mergeCell ref="A27:B27"/>
    <mergeCell ref="A2:O2"/>
    <mergeCell ref="A3:O3"/>
    <mergeCell ref="A4:B4"/>
    <mergeCell ref="D5:F5"/>
    <mergeCell ref="J5:O5"/>
    <mergeCell ref="H5:H6"/>
    <mergeCell ref="I5:I6"/>
    <mergeCell ref="A5:A6"/>
    <mergeCell ref="B5:B6"/>
    <mergeCell ref="C5:C6"/>
    <mergeCell ref="G5:G6"/>
  </mergeCells>
  <phoneticPr fontId="16" type="noConversion"/>
  <printOptions horizontalCentered="1"/>
  <pageMargins left="0.96" right="0.96" top="0.72" bottom="0.72" header="0" footer="0"/>
  <pageSetup paperSize="9" orientation="landscape" r:id="rId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 pane="bottomLeft" activeCell="A4" sqref="A4:B4"/>
    </sheetView>
  </sheetViews>
  <sheetFormatPr defaultColWidth="8.625" defaultRowHeight="12.75" customHeight="1"/>
  <cols>
    <col min="1" max="4" width="35.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19"/>
      <c r="B2" s="21"/>
      <c r="C2" s="21"/>
      <c r="D2" s="21" t="s">
        <v>95</v>
      </c>
    </row>
    <row r="3" spans="1:4" ht="41.25" customHeight="1">
      <c r="A3" s="202" t="str">
        <f>"2025"&amp;"年部门财政拨款收支预算总表"</f>
        <v>2025年部门财政拨款收支预算总表</v>
      </c>
      <c r="B3" s="203"/>
      <c r="C3" s="203"/>
      <c r="D3" s="203"/>
    </row>
    <row r="4" spans="1:4" ht="17.25" customHeight="1">
      <c r="A4" s="204" t="s">
        <v>399</v>
      </c>
      <c r="B4" s="205"/>
      <c r="D4" s="21" t="s">
        <v>1</v>
      </c>
    </row>
    <row r="5" spans="1:4" ht="17.25" customHeight="1">
      <c r="A5" s="206" t="s">
        <v>2</v>
      </c>
      <c r="B5" s="207"/>
      <c r="C5" s="206" t="s">
        <v>3</v>
      </c>
      <c r="D5" s="207"/>
    </row>
    <row r="6" spans="1:4" ht="18.75" customHeight="1">
      <c r="A6" s="70" t="s">
        <v>4</v>
      </c>
      <c r="B6" s="70" t="s">
        <v>5</v>
      </c>
      <c r="C6" s="70" t="s">
        <v>6</v>
      </c>
      <c r="D6" s="70" t="s">
        <v>5</v>
      </c>
    </row>
    <row r="7" spans="1:4" ht="16.5" customHeight="1">
      <c r="A7" s="71" t="s">
        <v>96</v>
      </c>
      <c r="B7" s="42">
        <v>61161409</v>
      </c>
      <c r="C7" s="71" t="s">
        <v>97</v>
      </c>
      <c r="D7" s="42">
        <v>61161409</v>
      </c>
    </row>
    <row r="8" spans="1:4" ht="16.5" customHeight="1">
      <c r="A8" s="71" t="s">
        <v>98</v>
      </c>
      <c r="B8" s="42">
        <v>61161409</v>
      </c>
      <c r="C8" s="71" t="s">
        <v>99</v>
      </c>
      <c r="D8" s="42"/>
    </row>
    <row r="9" spans="1:4" ht="16.5" customHeight="1">
      <c r="A9" s="71" t="s">
        <v>100</v>
      </c>
      <c r="B9" s="42"/>
      <c r="C9" s="71" t="s">
        <v>101</v>
      </c>
      <c r="D9" s="42"/>
    </row>
    <row r="10" spans="1:4" ht="16.5" customHeight="1">
      <c r="A10" s="71" t="s">
        <v>102</v>
      </c>
      <c r="B10" s="42"/>
      <c r="C10" s="71" t="s">
        <v>103</v>
      </c>
      <c r="D10" s="42"/>
    </row>
    <row r="11" spans="1:4" ht="16.5" customHeight="1">
      <c r="A11" s="71" t="s">
        <v>104</v>
      </c>
      <c r="B11" s="42"/>
      <c r="C11" s="71" t="s">
        <v>105</v>
      </c>
      <c r="D11" s="42"/>
    </row>
    <row r="12" spans="1:4" ht="16.5" customHeight="1">
      <c r="A12" s="71" t="s">
        <v>98</v>
      </c>
      <c r="B12" s="42"/>
      <c r="C12" s="71" t="s">
        <v>106</v>
      </c>
      <c r="D12" s="42">
        <v>28290509</v>
      </c>
    </row>
    <row r="13" spans="1:4" ht="16.5" customHeight="1">
      <c r="A13" s="67" t="s">
        <v>100</v>
      </c>
      <c r="B13" s="42"/>
      <c r="C13" s="34" t="s">
        <v>107</v>
      </c>
      <c r="D13" s="42"/>
    </row>
    <row r="14" spans="1:4" ht="16.5" customHeight="1">
      <c r="A14" s="67" t="s">
        <v>102</v>
      </c>
      <c r="B14" s="42"/>
      <c r="C14" s="34" t="s">
        <v>108</v>
      </c>
      <c r="D14" s="42"/>
    </row>
    <row r="15" spans="1:4" ht="16.5" customHeight="1">
      <c r="A15" s="72"/>
      <c r="B15" s="42"/>
      <c r="C15" s="34" t="s">
        <v>109</v>
      </c>
      <c r="D15" s="42">
        <v>23870900</v>
      </c>
    </row>
    <row r="16" spans="1:4" ht="16.5" customHeight="1">
      <c r="A16" s="72"/>
      <c r="B16" s="42"/>
      <c r="C16" s="34" t="s">
        <v>110</v>
      </c>
      <c r="D16" s="42">
        <v>5200000</v>
      </c>
    </row>
    <row r="17" spans="1:4" ht="16.5" customHeight="1">
      <c r="A17" s="72"/>
      <c r="B17" s="42"/>
      <c r="C17" s="34" t="s">
        <v>111</v>
      </c>
      <c r="D17" s="42"/>
    </row>
    <row r="18" spans="1:4" ht="16.5" customHeight="1">
      <c r="A18" s="72"/>
      <c r="B18" s="42"/>
      <c r="C18" s="34" t="s">
        <v>112</v>
      </c>
      <c r="D18" s="42"/>
    </row>
    <row r="19" spans="1:4" ht="16.5" customHeight="1">
      <c r="A19" s="72"/>
      <c r="B19" s="42"/>
      <c r="C19" s="34" t="s">
        <v>113</v>
      </c>
      <c r="D19" s="42"/>
    </row>
    <row r="20" spans="1:4" ht="16.5" customHeight="1">
      <c r="A20" s="72"/>
      <c r="B20" s="42"/>
      <c r="C20" s="34" t="s">
        <v>114</v>
      </c>
      <c r="D20" s="42"/>
    </row>
    <row r="21" spans="1:4" ht="16.5" customHeight="1">
      <c r="A21" s="72"/>
      <c r="B21" s="42"/>
      <c r="C21" s="34" t="s">
        <v>115</v>
      </c>
      <c r="D21" s="42"/>
    </row>
    <row r="22" spans="1:4" ht="16.5" customHeight="1">
      <c r="A22" s="72"/>
      <c r="B22" s="42"/>
      <c r="C22" s="34" t="s">
        <v>116</v>
      </c>
      <c r="D22" s="42"/>
    </row>
    <row r="23" spans="1:4" ht="16.5" customHeight="1">
      <c r="A23" s="72"/>
      <c r="B23" s="42"/>
      <c r="C23" s="34" t="s">
        <v>117</v>
      </c>
      <c r="D23" s="42"/>
    </row>
    <row r="24" spans="1:4" ht="16.5" customHeight="1">
      <c r="A24" s="72"/>
      <c r="B24" s="42"/>
      <c r="C24" s="34" t="s">
        <v>118</v>
      </c>
      <c r="D24" s="42"/>
    </row>
    <row r="25" spans="1:4" ht="16.5" customHeight="1">
      <c r="A25" s="72"/>
      <c r="B25" s="42"/>
      <c r="C25" s="34" t="s">
        <v>119</v>
      </c>
      <c r="D25" s="42"/>
    </row>
    <row r="26" spans="1:4" ht="16.5" customHeight="1">
      <c r="A26" s="72"/>
      <c r="B26" s="42"/>
      <c r="C26" s="34" t="s">
        <v>120</v>
      </c>
      <c r="D26" s="42">
        <v>3800000</v>
      </c>
    </row>
    <row r="27" spans="1:4" ht="16.5" customHeight="1">
      <c r="A27" s="72"/>
      <c r="B27" s="42"/>
      <c r="C27" s="34" t="s">
        <v>121</v>
      </c>
      <c r="D27" s="42"/>
    </row>
    <row r="28" spans="1:4" ht="16.5" customHeight="1">
      <c r="A28" s="72"/>
      <c r="B28" s="42"/>
      <c r="C28" s="34" t="s">
        <v>122</v>
      </c>
      <c r="D28" s="42"/>
    </row>
    <row r="29" spans="1:4" ht="16.5" customHeight="1">
      <c r="A29" s="72"/>
      <c r="B29" s="42"/>
      <c r="C29" s="34" t="s">
        <v>123</v>
      </c>
      <c r="D29" s="42"/>
    </row>
    <row r="30" spans="1:4" ht="16.5" customHeight="1">
      <c r="A30" s="72"/>
      <c r="B30" s="42"/>
      <c r="C30" s="34" t="s">
        <v>124</v>
      </c>
      <c r="D30" s="42"/>
    </row>
    <row r="31" spans="1:4" ht="16.5" customHeight="1">
      <c r="A31" s="72"/>
      <c r="B31" s="42"/>
      <c r="C31" s="34" t="s">
        <v>125</v>
      </c>
      <c r="D31" s="42"/>
    </row>
    <row r="32" spans="1:4" ht="16.5" customHeight="1">
      <c r="A32" s="72"/>
      <c r="B32" s="42"/>
      <c r="C32" s="67" t="s">
        <v>126</v>
      </c>
      <c r="D32" s="42"/>
    </row>
    <row r="33" spans="1:4" ht="16.5" customHeight="1">
      <c r="A33" s="72"/>
      <c r="B33" s="42"/>
      <c r="C33" s="67" t="s">
        <v>127</v>
      </c>
      <c r="D33" s="42"/>
    </row>
    <row r="34" spans="1:4" ht="16.5" customHeight="1">
      <c r="A34" s="72"/>
      <c r="B34" s="42"/>
      <c r="C34" s="14" t="s">
        <v>128</v>
      </c>
      <c r="D34" s="42"/>
    </row>
    <row r="35" spans="1:4" ht="15" customHeight="1">
      <c r="A35" s="73" t="s">
        <v>50</v>
      </c>
      <c r="B35" s="74">
        <v>61161409</v>
      </c>
      <c r="C35" s="73" t="s">
        <v>51</v>
      </c>
      <c r="D35" s="74">
        <v>61161409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27"/>
  <sheetViews>
    <sheetView showZeros="0" tabSelected="1" workbookViewId="0">
      <pane ySplit="1" topLeftCell="A2" activePane="bottomLeft" state="frozen"/>
      <selection pane="bottomLeft" activeCell="A4" sqref="A4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63"/>
      <c r="F2" s="37"/>
      <c r="G2" s="64" t="s">
        <v>129</v>
      </c>
    </row>
    <row r="3" spans="1:7" ht="41.25" customHeight="1">
      <c r="A3" s="238" t="str">
        <f>"2025"&amp;"年一般公共预算支出预算表（按功能科目分类）"</f>
        <v>2025年一般公共预算支出预算表（按功能科目分类）</v>
      </c>
      <c r="B3" s="238"/>
      <c r="C3" s="238"/>
      <c r="D3" s="238"/>
      <c r="E3" s="238"/>
      <c r="F3" s="238"/>
      <c r="G3" s="238"/>
    </row>
    <row r="4" spans="1:7" ht="18" customHeight="1">
      <c r="A4" s="192" t="s">
        <v>399</v>
      </c>
      <c r="F4" s="60"/>
      <c r="G4" s="64" t="s">
        <v>1</v>
      </c>
    </row>
    <row r="5" spans="1:7" ht="20.25" customHeight="1">
      <c r="A5" s="239" t="s">
        <v>130</v>
      </c>
      <c r="B5" s="240"/>
      <c r="C5" s="244" t="s">
        <v>55</v>
      </c>
      <c r="D5" s="241" t="s">
        <v>73</v>
      </c>
      <c r="E5" s="242"/>
      <c r="F5" s="243"/>
      <c r="G5" s="246" t="s">
        <v>74</v>
      </c>
    </row>
    <row r="6" spans="1:7" ht="20.25" customHeight="1">
      <c r="A6" s="69" t="s">
        <v>70</v>
      </c>
      <c r="B6" s="69" t="s">
        <v>71</v>
      </c>
      <c r="C6" s="245"/>
      <c r="D6" s="62" t="s">
        <v>57</v>
      </c>
      <c r="E6" s="62" t="s">
        <v>131</v>
      </c>
      <c r="F6" s="62" t="s">
        <v>132</v>
      </c>
      <c r="G6" s="247"/>
    </row>
    <row r="7" spans="1:7" ht="15" customHeight="1">
      <c r="A7" s="125" t="s">
        <v>80</v>
      </c>
      <c r="B7" s="125" t="s">
        <v>81</v>
      </c>
      <c r="C7" s="125" t="s">
        <v>82</v>
      </c>
      <c r="D7" s="125" t="s">
        <v>83</v>
      </c>
      <c r="E7" s="125" t="s">
        <v>84</v>
      </c>
      <c r="F7" s="125" t="s">
        <v>85</v>
      </c>
      <c r="G7" s="125" t="s">
        <v>86</v>
      </c>
    </row>
    <row r="8" spans="1:7" s="110" customFormat="1" ht="20.100000000000001" customHeight="1">
      <c r="A8" s="132">
        <v>205</v>
      </c>
      <c r="B8" s="132" t="s">
        <v>238</v>
      </c>
      <c r="C8" s="133">
        <v>28290509</v>
      </c>
      <c r="D8" s="133">
        <v>28058109</v>
      </c>
      <c r="E8" s="133">
        <v>25958707</v>
      </c>
      <c r="F8" s="134">
        <v>2099402</v>
      </c>
      <c r="G8" s="134">
        <v>232400</v>
      </c>
    </row>
    <row r="9" spans="1:7" s="120" customFormat="1" ht="20.100000000000001" customHeight="1">
      <c r="A9" s="128">
        <v>20502</v>
      </c>
      <c r="B9" s="128" t="s">
        <v>239</v>
      </c>
      <c r="C9" s="129">
        <v>28290509</v>
      </c>
      <c r="D9" s="129">
        <v>28058109</v>
      </c>
      <c r="E9" s="129">
        <v>25958707</v>
      </c>
      <c r="F9" s="130">
        <v>2099402</v>
      </c>
      <c r="G9" s="130">
        <v>232400</v>
      </c>
    </row>
    <row r="10" spans="1:7" s="120" customFormat="1" ht="20.100000000000001" customHeight="1">
      <c r="A10" s="128">
        <v>2050203</v>
      </c>
      <c r="B10" s="128" t="s">
        <v>241</v>
      </c>
      <c r="C10" s="129">
        <v>16793074</v>
      </c>
      <c r="D10" s="129">
        <v>16560674</v>
      </c>
      <c r="E10" s="129">
        <v>15642932</v>
      </c>
      <c r="F10" s="130">
        <v>917742</v>
      </c>
      <c r="G10" s="130">
        <v>232400</v>
      </c>
    </row>
    <row r="11" spans="1:7" s="120" customFormat="1" ht="20.100000000000001" customHeight="1">
      <c r="A11" s="128">
        <v>2050204</v>
      </c>
      <c r="B11" s="128" t="s">
        <v>243</v>
      </c>
      <c r="C11" s="129">
        <v>11436635</v>
      </c>
      <c r="D11" s="129">
        <v>11436635</v>
      </c>
      <c r="E11" s="129">
        <v>10315775</v>
      </c>
      <c r="F11" s="130">
        <v>1120860</v>
      </c>
      <c r="G11" s="128"/>
    </row>
    <row r="12" spans="1:7" s="120" customFormat="1" ht="20.100000000000001" customHeight="1">
      <c r="A12" s="128">
        <v>2050999</v>
      </c>
      <c r="B12" s="128" t="s">
        <v>244</v>
      </c>
      <c r="C12" s="130">
        <v>60800</v>
      </c>
      <c r="D12" s="130">
        <v>60800</v>
      </c>
      <c r="E12" s="130"/>
      <c r="F12" s="130">
        <v>60800</v>
      </c>
      <c r="G12" s="128"/>
    </row>
    <row r="13" spans="1:7" s="110" customFormat="1" ht="20.100000000000001" customHeight="1">
      <c r="A13" s="132">
        <v>208</v>
      </c>
      <c r="B13" s="132" t="s">
        <v>245</v>
      </c>
      <c r="C13" s="134">
        <v>23870900</v>
      </c>
      <c r="D13" s="134">
        <v>9430900</v>
      </c>
      <c r="E13" s="134">
        <v>8342900</v>
      </c>
      <c r="F13" s="134">
        <v>1088000</v>
      </c>
      <c r="G13" s="133">
        <v>14440000</v>
      </c>
    </row>
    <row r="14" spans="1:7" s="120" customFormat="1" ht="20.100000000000001" customHeight="1">
      <c r="A14" s="128">
        <v>20805</v>
      </c>
      <c r="B14" s="128" t="s">
        <v>246</v>
      </c>
      <c r="C14" s="130">
        <v>23870900</v>
      </c>
      <c r="D14" s="130">
        <v>9430900</v>
      </c>
      <c r="E14" s="130">
        <v>8342900</v>
      </c>
      <c r="F14" s="130">
        <v>1088000</v>
      </c>
      <c r="G14" s="129">
        <v>14440000</v>
      </c>
    </row>
    <row r="15" spans="1:7" s="120" customFormat="1" ht="20.100000000000001" customHeight="1">
      <c r="A15" s="128">
        <v>2080502</v>
      </c>
      <c r="B15" s="128" t="s">
        <v>248</v>
      </c>
      <c r="C15" s="130">
        <v>4727700</v>
      </c>
      <c r="D15" s="130">
        <v>4727700</v>
      </c>
      <c r="E15" s="130">
        <v>3639700</v>
      </c>
      <c r="F15" s="130">
        <v>1088000</v>
      </c>
      <c r="G15" s="128"/>
    </row>
    <row r="16" spans="1:7" s="120" customFormat="1" ht="20.100000000000001" customHeight="1">
      <c r="A16" s="128">
        <v>2080505</v>
      </c>
      <c r="B16" s="128" t="s">
        <v>250</v>
      </c>
      <c r="C16" s="130">
        <v>3500000</v>
      </c>
      <c r="D16" s="130">
        <v>3500000</v>
      </c>
      <c r="E16" s="130">
        <v>3500000</v>
      </c>
      <c r="F16" s="130"/>
      <c r="G16" s="128"/>
    </row>
    <row r="17" spans="1:7" s="120" customFormat="1" ht="20.100000000000001" customHeight="1">
      <c r="A17" s="128">
        <v>2080506</v>
      </c>
      <c r="B17" s="128" t="s">
        <v>252</v>
      </c>
      <c r="C17" s="130">
        <v>1203200</v>
      </c>
      <c r="D17" s="130">
        <v>1203200</v>
      </c>
      <c r="E17" s="130">
        <v>1203200</v>
      </c>
      <c r="F17" s="130"/>
      <c r="G17" s="128"/>
    </row>
    <row r="18" spans="1:7" s="120" customFormat="1" ht="20.100000000000001" customHeight="1">
      <c r="A18" s="128">
        <v>2080599</v>
      </c>
      <c r="B18" s="128" t="s">
        <v>254</v>
      </c>
      <c r="C18" s="129">
        <v>14440000</v>
      </c>
      <c r="D18" s="128"/>
      <c r="E18" s="128"/>
      <c r="F18" s="128"/>
      <c r="G18" s="129">
        <v>14440000</v>
      </c>
    </row>
    <row r="19" spans="1:7" s="110" customFormat="1" ht="20.100000000000001" customHeight="1">
      <c r="A19" s="132">
        <v>210</v>
      </c>
      <c r="B19" s="132" t="s">
        <v>255</v>
      </c>
      <c r="C19" s="134">
        <v>5200000</v>
      </c>
      <c r="D19" s="134">
        <v>5200000</v>
      </c>
      <c r="E19" s="134">
        <v>5200000</v>
      </c>
      <c r="F19" s="132"/>
      <c r="G19" s="132"/>
    </row>
    <row r="20" spans="1:7" s="120" customFormat="1" ht="20.100000000000001" customHeight="1">
      <c r="A20" s="128">
        <v>21011</v>
      </c>
      <c r="B20" s="128" t="s">
        <v>256</v>
      </c>
      <c r="C20" s="130">
        <v>5200000</v>
      </c>
      <c r="D20" s="130">
        <v>5200000</v>
      </c>
      <c r="E20" s="130">
        <v>5200000</v>
      </c>
      <c r="F20" s="128"/>
      <c r="G20" s="128"/>
    </row>
    <row r="21" spans="1:7" s="120" customFormat="1" ht="20.100000000000001" customHeight="1">
      <c r="A21" s="128">
        <v>2101102</v>
      </c>
      <c r="B21" s="128" t="s">
        <v>258</v>
      </c>
      <c r="C21" s="130">
        <v>2200000</v>
      </c>
      <c r="D21" s="130">
        <v>2200000</v>
      </c>
      <c r="E21" s="130">
        <v>2200000</v>
      </c>
      <c r="F21" s="128"/>
      <c r="G21" s="128"/>
    </row>
    <row r="22" spans="1:7" s="120" customFormat="1" ht="20.100000000000001" customHeight="1">
      <c r="A22" s="128">
        <v>2101103</v>
      </c>
      <c r="B22" s="128" t="s">
        <v>260</v>
      </c>
      <c r="C22" s="130">
        <v>2500000</v>
      </c>
      <c r="D22" s="130">
        <v>2500000</v>
      </c>
      <c r="E22" s="130">
        <v>2500000</v>
      </c>
      <c r="F22" s="128"/>
      <c r="G22" s="128"/>
    </row>
    <row r="23" spans="1:7" s="120" customFormat="1" ht="20.100000000000001" customHeight="1">
      <c r="A23" s="128">
        <v>2101199</v>
      </c>
      <c r="B23" s="128" t="s">
        <v>262</v>
      </c>
      <c r="C23" s="130">
        <v>500000</v>
      </c>
      <c r="D23" s="130">
        <v>500000</v>
      </c>
      <c r="E23" s="130">
        <v>500000</v>
      </c>
      <c r="F23" s="128"/>
      <c r="G23" s="128"/>
    </row>
    <row r="24" spans="1:7" s="110" customFormat="1" ht="20.100000000000001" customHeight="1">
      <c r="A24" s="132">
        <v>221</v>
      </c>
      <c r="B24" s="132" t="s">
        <v>263</v>
      </c>
      <c r="C24" s="134">
        <v>3800000</v>
      </c>
      <c r="D24" s="134">
        <v>3800000</v>
      </c>
      <c r="E24" s="134">
        <v>3800000</v>
      </c>
      <c r="F24" s="132"/>
      <c r="G24" s="132"/>
    </row>
    <row r="25" spans="1:7" s="120" customFormat="1" ht="20.100000000000001" customHeight="1">
      <c r="A25" s="128">
        <v>22102</v>
      </c>
      <c r="B25" s="128" t="s">
        <v>264</v>
      </c>
      <c r="C25" s="130">
        <v>3800000</v>
      </c>
      <c r="D25" s="130">
        <v>3800000</v>
      </c>
      <c r="E25" s="130">
        <v>3800000</v>
      </c>
      <c r="F25" s="128"/>
      <c r="G25" s="128"/>
    </row>
    <row r="26" spans="1:7" s="120" customFormat="1" ht="20.100000000000001" customHeight="1">
      <c r="A26" s="128">
        <v>2210201</v>
      </c>
      <c r="B26" s="128" t="s">
        <v>266</v>
      </c>
      <c r="C26" s="130">
        <v>3800000</v>
      </c>
      <c r="D26" s="130">
        <v>3800000</v>
      </c>
      <c r="E26" s="130">
        <v>3800000</v>
      </c>
      <c r="F26" s="128"/>
      <c r="G26" s="128"/>
    </row>
    <row r="27" spans="1:7" ht="20.100000000000001" customHeight="1">
      <c r="A27" s="126" t="s">
        <v>133</v>
      </c>
      <c r="B27" s="127" t="s">
        <v>133</v>
      </c>
      <c r="C27" s="131">
        <v>61161409</v>
      </c>
      <c r="D27" s="131">
        <v>46489009</v>
      </c>
      <c r="E27" s="131">
        <v>43301607</v>
      </c>
      <c r="F27" s="131">
        <v>3187402</v>
      </c>
      <c r="G27" s="131">
        <v>14672400</v>
      </c>
    </row>
  </sheetData>
  <mergeCells count="5">
    <mergeCell ref="A3:G3"/>
    <mergeCell ref="A5:B5"/>
    <mergeCell ref="D5:F5"/>
    <mergeCell ref="C5:C6"/>
    <mergeCell ref="G5:G6"/>
  </mergeCells>
  <phoneticPr fontId="16" type="noConversion"/>
  <printOptions horizontalCentered="1"/>
  <pageMargins left="0.37" right="0.37" top="0.56000000000000005" bottom="0.56000000000000005" header="0.48" footer="0.48"/>
  <pageSetup paperSize="9" fitToHeight="1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 pane="bottomLeft" activeCell="A4" sqref="A4:B4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20"/>
      <c r="B2" s="20"/>
      <c r="C2" s="20"/>
      <c r="D2" s="20"/>
      <c r="E2" s="19"/>
      <c r="F2" s="68" t="s">
        <v>134</v>
      </c>
    </row>
    <row r="3" spans="1:6" ht="41.25" customHeight="1">
      <c r="A3" s="248" t="str">
        <f>"2025"&amp;"年一般公共预算“三公”经费支出预算表"</f>
        <v>2025年一般公共预算“三公”经费支出预算表</v>
      </c>
      <c r="B3" s="249"/>
      <c r="C3" s="249"/>
      <c r="D3" s="249"/>
      <c r="E3" s="250"/>
      <c r="F3" s="249"/>
    </row>
    <row r="4" spans="1:6" ht="24.75" customHeight="1">
      <c r="A4" s="251" t="s">
        <v>399</v>
      </c>
      <c r="B4" s="252"/>
      <c r="D4" s="20"/>
      <c r="E4" s="19"/>
      <c r="F4" s="31" t="s">
        <v>1</v>
      </c>
    </row>
    <row r="5" spans="1:6" ht="27" customHeight="1">
      <c r="A5" s="253" t="s">
        <v>135</v>
      </c>
      <c r="B5" s="253" t="s">
        <v>136</v>
      </c>
      <c r="C5" s="214" t="s">
        <v>137</v>
      </c>
      <c r="D5" s="253"/>
      <c r="E5" s="254"/>
      <c r="F5" s="253" t="s">
        <v>138</v>
      </c>
    </row>
    <row r="6" spans="1:6" ht="28.5" customHeight="1">
      <c r="A6" s="255"/>
      <c r="B6" s="256"/>
      <c r="C6" s="22" t="s">
        <v>57</v>
      </c>
      <c r="D6" s="22" t="s">
        <v>139</v>
      </c>
      <c r="E6" s="22" t="s">
        <v>140</v>
      </c>
      <c r="F6" s="257"/>
    </row>
    <row r="7" spans="1:6" ht="17.25" customHeight="1">
      <c r="A7" s="27" t="s">
        <v>80</v>
      </c>
      <c r="B7" s="27" t="s">
        <v>81</v>
      </c>
      <c r="C7" s="27" t="s">
        <v>82</v>
      </c>
      <c r="D7" s="27" t="s">
        <v>83</v>
      </c>
      <c r="E7" s="27" t="s">
        <v>84</v>
      </c>
      <c r="F7" s="27" t="s">
        <v>85</v>
      </c>
    </row>
    <row r="8" spans="1:6" ht="17.25" customHeight="1">
      <c r="A8" s="42"/>
      <c r="B8" s="42"/>
      <c r="C8" s="42"/>
      <c r="D8" s="42"/>
      <c r="E8" s="42"/>
      <c r="F8" s="42"/>
    </row>
    <row r="9" spans="1:6" ht="24" customHeight="1">
      <c r="A9" s="135" t="s">
        <v>267</v>
      </c>
    </row>
  </sheetData>
  <mergeCells count="6">
    <mergeCell ref="A3:F3"/>
    <mergeCell ref="A4:B4"/>
    <mergeCell ref="C5:E5"/>
    <mergeCell ref="A5:A6"/>
    <mergeCell ref="B5:B6"/>
    <mergeCell ref="F5:F6"/>
  </mergeCells>
  <phoneticPr fontId="16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53"/>
  <sheetViews>
    <sheetView showZeros="0" workbookViewId="0">
      <pane ySplit="1" topLeftCell="A14" activePane="bottomLeft" state="frozen"/>
      <selection pane="bottomLeft" activeCell="N30" sqref="N30"/>
    </sheetView>
  </sheetViews>
  <sheetFormatPr defaultColWidth="9.125" defaultRowHeight="14.25" customHeight="1"/>
  <cols>
    <col min="1" max="1" width="21" customWidth="1"/>
    <col min="2" max="2" width="22.625" customWidth="1"/>
    <col min="3" max="3" width="20.75" style="189" customWidth="1"/>
    <col min="4" max="4" width="20.25" customWidth="1"/>
    <col min="5" max="5" width="10.125" customWidth="1"/>
    <col min="6" max="6" width="24.75" customWidth="1"/>
    <col min="7" max="7" width="8.25" customWidth="1"/>
    <col min="8" max="8" width="23" customWidth="1"/>
    <col min="9" max="24" width="18.75" customWidth="1"/>
  </cols>
  <sheetData>
    <row r="1" spans="1:24" ht="14.25" customHeight="1">
      <c r="A1" s="1"/>
      <c r="B1" s="1"/>
      <c r="C1" s="18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63"/>
      <c r="C2" s="187"/>
      <c r="E2" s="66"/>
      <c r="F2" s="66"/>
      <c r="G2" s="66"/>
      <c r="H2" s="66"/>
      <c r="I2" s="44"/>
      <c r="J2" s="44"/>
      <c r="K2" s="44"/>
      <c r="L2" s="44"/>
      <c r="M2" s="44"/>
      <c r="N2" s="44"/>
      <c r="R2" s="44"/>
      <c r="V2" s="65"/>
      <c r="X2" s="3" t="s">
        <v>141</v>
      </c>
    </row>
    <row r="3" spans="1:24" ht="45.75" customHeight="1">
      <c r="A3" s="269" t="str">
        <f>"2025"&amp;"年部门基本支出预算表"</f>
        <v>2025年部门基本支出预算表</v>
      </c>
      <c r="B3" s="270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70"/>
      <c r="P3" s="270"/>
      <c r="Q3" s="270"/>
      <c r="R3" s="269"/>
      <c r="S3" s="269"/>
      <c r="T3" s="269"/>
      <c r="U3" s="269"/>
      <c r="V3" s="269"/>
      <c r="W3" s="269"/>
      <c r="X3" s="269"/>
    </row>
    <row r="4" spans="1:24" ht="18.75" customHeight="1">
      <c r="A4" s="271" t="s">
        <v>399</v>
      </c>
      <c r="B4" s="272"/>
      <c r="C4" s="273"/>
      <c r="D4" s="273"/>
      <c r="E4" s="273"/>
      <c r="F4" s="273"/>
      <c r="G4" s="273"/>
      <c r="H4" s="273"/>
      <c r="I4" s="45"/>
      <c r="J4" s="45"/>
      <c r="K4" s="45"/>
      <c r="L4" s="45"/>
      <c r="M4" s="45"/>
      <c r="N4" s="45"/>
      <c r="O4" s="4"/>
      <c r="P4" s="4"/>
      <c r="Q4" s="4"/>
      <c r="R4" s="45"/>
      <c r="V4" s="65"/>
      <c r="X4" s="3" t="s">
        <v>1</v>
      </c>
    </row>
    <row r="5" spans="1:24" ht="18" customHeight="1">
      <c r="A5" s="260" t="s">
        <v>142</v>
      </c>
      <c r="B5" s="260" t="s">
        <v>143</v>
      </c>
      <c r="C5" s="265" t="s">
        <v>144</v>
      </c>
      <c r="D5" s="260" t="s">
        <v>145</v>
      </c>
      <c r="E5" s="260" t="s">
        <v>146</v>
      </c>
      <c r="F5" s="260" t="s">
        <v>147</v>
      </c>
      <c r="G5" s="260" t="s">
        <v>148</v>
      </c>
      <c r="H5" s="260" t="s">
        <v>149</v>
      </c>
      <c r="I5" s="241" t="s">
        <v>150</v>
      </c>
      <c r="J5" s="274" t="s">
        <v>150</v>
      </c>
      <c r="K5" s="274"/>
      <c r="L5" s="274"/>
      <c r="M5" s="274"/>
      <c r="N5" s="274"/>
      <c r="O5" s="242"/>
      <c r="P5" s="242"/>
      <c r="Q5" s="242"/>
      <c r="R5" s="275" t="s">
        <v>61</v>
      </c>
      <c r="S5" s="274" t="s">
        <v>62</v>
      </c>
      <c r="T5" s="274"/>
      <c r="U5" s="274"/>
      <c r="V5" s="274"/>
      <c r="W5" s="274"/>
      <c r="X5" s="276"/>
    </row>
    <row r="6" spans="1:24" ht="18" customHeight="1">
      <c r="A6" s="262"/>
      <c r="B6" s="263"/>
      <c r="C6" s="266"/>
      <c r="D6" s="262"/>
      <c r="E6" s="262"/>
      <c r="F6" s="262"/>
      <c r="G6" s="262"/>
      <c r="H6" s="262"/>
      <c r="I6" s="244" t="s">
        <v>151</v>
      </c>
      <c r="J6" s="241" t="s">
        <v>58</v>
      </c>
      <c r="K6" s="274"/>
      <c r="L6" s="274"/>
      <c r="M6" s="274"/>
      <c r="N6" s="276"/>
      <c r="O6" s="277" t="s">
        <v>152</v>
      </c>
      <c r="P6" s="242"/>
      <c r="Q6" s="243"/>
      <c r="R6" s="260" t="s">
        <v>61</v>
      </c>
      <c r="S6" s="241" t="s">
        <v>62</v>
      </c>
      <c r="T6" s="275" t="s">
        <v>64</v>
      </c>
      <c r="U6" s="274" t="s">
        <v>62</v>
      </c>
      <c r="V6" s="275" t="s">
        <v>66</v>
      </c>
      <c r="W6" s="275" t="s">
        <v>67</v>
      </c>
      <c r="X6" s="278" t="s">
        <v>68</v>
      </c>
    </row>
    <row r="7" spans="1:24" ht="19.5" customHeight="1">
      <c r="A7" s="263"/>
      <c r="B7" s="263"/>
      <c r="C7" s="267"/>
      <c r="D7" s="263"/>
      <c r="E7" s="263"/>
      <c r="F7" s="263"/>
      <c r="G7" s="263"/>
      <c r="H7" s="263"/>
      <c r="I7" s="263"/>
      <c r="J7" s="279" t="s">
        <v>153</v>
      </c>
      <c r="K7" s="260" t="s">
        <v>154</v>
      </c>
      <c r="L7" s="260" t="s">
        <v>155</v>
      </c>
      <c r="M7" s="260" t="s">
        <v>156</v>
      </c>
      <c r="N7" s="260" t="s">
        <v>157</v>
      </c>
      <c r="O7" s="260" t="s">
        <v>58</v>
      </c>
      <c r="P7" s="260" t="s">
        <v>59</v>
      </c>
      <c r="Q7" s="260" t="s">
        <v>60</v>
      </c>
      <c r="R7" s="263"/>
      <c r="S7" s="260" t="s">
        <v>57</v>
      </c>
      <c r="T7" s="260" t="s">
        <v>64</v>
      </c>
      <c r="U7" s="260" t="s">
        <v>158</v>
      </c>
      <c r="V7" s="260" t="s">
        <v>66</v>
      </c>
      <c r="W7" s="260" t="s">
        <v>67</v>
      </c>
      <c r="X7" s="260" t="s">
        <v>68</v>
      </c>
    </row>
    <row r="8" spans="1:24" ht="37.5" customHeight="1">
      <c r="A8" s="264"/>
      <c r="B8" s="245"/>
      <c r="C8" s="268"/>
      <c r="D8" s="264"/>
      <c r="E8" s="264"/>
      <c r="F8" s="264"/>
      <c r="G8" s="264"/>
      <c r="H8" s="264"/>
      <c r="I8" s="264"/>
      <c r="J8" s="280" t="s">
        <v>57</v>
      </c>
      <c r="K8" s="261" t="s">
        <v>159</v>
      </c>
      <c r="L8" s="261" t="s">
        <v>155</v>
      </c>
      <c r="M8" s="261" t="s">
        <v>156</v>
      </c>
      <c r="N8" s="261" t="s">
        <v>157</v>
      </c>
      <c r="O8" s="261" t="s">
        <v>155</v>
      </c>
      <c r="P8" s="261" t="s">
        <v>156</v>
      </c>
      <c r="Q8" s="261" t="s">
        <v>157</v>
      </c>
      <c r="R8" s="261" t="s">
        <v>61</v>
      </c>
      <c r="S8" s="261" t="s">
        <v>57</v>
      </c>
      <c r="T8" s="261" t="s">
        <v>64</v>
      </c>
      <c r="U8" s="261" t="s">
        <v>158</v>
      </c>
      <c r="V8" s="261" t="s">
        <v>66</v>
      </c>
      <c r="W8" s="261" t="s">
        <v>67</v>
      </c>
      <c r="X8" s="261" t="s">
        <v>68</v>
      </c>
    </row>
    <row r="9" spans="1:24" ht="14.25" customHeight="1">
      <c r="A9" s="182">
        <v>1</v>
      </c>
      <c r="B9" s="182">
        <v>2</v>
      </c>
      <c r="C9" s="188">
        <v>3</v>
      </c>
      <c r="D9" s="182">
        <v>4</v>
      </c>
      <c r="E9" s="182">
        <v>5</v>
      </c>
      <c r="F9" s="182">
        <v>6</v>
      </c>
      <c r="G9" s="182">
        <v>7</v>
      </c>
      <c r="H9" s="182">
        <v>8</v>
      </c>
      <c r="I9" s="182">
        <v>9</v>
      </c>
      <c r="J9" s="182">
        <v>10</v>
      </c>
      <c r="K9" s="182">
        <v>11</v>
      </c>
      <c r="L9" s="182">
        <v>12</v>
      </c>
      <c r="M9" s="182">
        <v>13</v>
      </c>
      <c r="N9" s="182">
        <v>14</v>
      </c>
      <c r="O9" s="182">
        <v>15</v>
      </c>
      <c r="P9" s="182">
        <v>16</v>
      </c>
      <c r="Q9" s="182">
        <v>17</v>
      </c>
      <c r="R9" s="182">
        <v>18</v>
      </c>
      <c r="S9" s="182">
        <v>19</v>
      </c>
      <c r="T9" s="182">
        <v>20</v>
      </c>
      <c r="U9" s="182">
        <v>21</v>
      </c>
      <c r="V9" s="182">
        <v>22</v>
      </c>
      <c r="W9" s="182">
        <v>23</v>
      </c>
      <c r="X9" s="182">
        <v>24</v>
      </c>
    </row>
    <row r="10" spans="1:24" ht="20.25" customHeight="1">
      <c r="A10" s="195" t="s">
        <v>353</v>
      </c>
      <c r="B10" s="195" t="s">
        <v>237</v>
      </c>
      <c r="C10" s="190" t="s">
        <v>390</v>
      </c>
      <c r="D10" s="197" t="s">
        <v>368</v>
      </c>
      <c r="E10" s="197">
        <v>2050203</v>
      </c>
      <c r="F10" s="196" t="s">
        <v>241</v>
      </c>
      <c r="G10" s="196">
        <v>30228</v>
      </c>
      <c r="H10" s="196" t="s">
        <v>368</v>
      </c>
      <c r="I10" s="199">
        <v>76440</v>
      </c>
      <c r="J10" s="199">
        <v>76440</v>
      </c>
      <c r="K10" s="176"/>
      <c r="L10" s="176"/>
      <c r="M10" s="200">
        <v>76440</v>
      </c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</row>
    <row r="11" spans="1:24" ht="14.25" customHeight="1">
      <c r="A11" s="194" t="s">
        <v>353</v>
      </c>
      <c r="B11" s="194" t="s">
        <v>237</v>
      </c>
      <c r="C11" s="191" t="s">
        <v>390</v>
      </c>
      <c r="D11" s="193" t="s">
        <v>368</v>
      </c>
      <c r="E11" s="193">
        <v>2050204</v>
      </c>
      <c r="F11" s="198" t="s">
        <v>243</v>
      </c>
      <c r="G11" s="198">
        <v>30228</v>
      </c>
      <c r="H11" s="198" t="s">
        <v>368</v>
      </c>
      <c r="I11" s="184">
        <v>48360</v>
      </c>
      <c r="J11" s="184">
        <v>48360</v>
      </c>
      <c r="K11" s="175"/>
      <c r="L11" s="175"/>
      <c r="M11" s="201">
        <v>48360</v>
      </c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</row>
    <row r="12" spans="1:24" ht="14.25" customHeight="1">
      <c r="A12" s="194" t="s">
        <v>353</v>
      </c>
      <c r="B12" s="194" t="s">
        <v>237</v>
      </c>
      <c r="C12" s="191" t="s">
        <v>391</v>
      </c>
      <c r="D12" s="193" t="s">
        <v>369</v>
      </c>
      <c r="E12" s="193">
        <v>2050203</v>
      </c>
      <c r="F12" s="198" t="s">
        <v>241</v>
      </c>
      <c r="G12" s="198">
        <v>30201</v>
      </c>
      <c r="H12" s="198" t="s">
        <v>270</v>
      </c>
      <c r="I12" s="184">
        <v>140602</v>
      </c>
      <c r="J12" s="184">
        <v>140602</v>
      </c>
      <c r="K12" s="175"/>
      <c r="L12" s="175"/>
      <c r="M12" s="201">
        <v>140602</v>
      </c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</row>
    <row r="13" spans="1:24" ht="14.25" customHeight="1">
      <c r="A13" s="194" t="s">
        <v>353</v>
      </c>
      <c r="B13" s="194" t="s">
        <v>237</v>
      </c>
      <c r="C13" s="191" t="s">
        <v>392</v>
      </c>
      <c r="D13" s="193" t="s">
        <v>370</v>
      </c>
      <c r="E13" s="193">
        <v>2080502</v>
      </c>
      <c r="F13" s="198" t="s">
        <v>248</v>
      </c>
      <c r="G13" s="198">
        <v>30305</v>
      </c>
      <c r="H13" s="198" t="s">
        <v>371</v>
      </c>
      <c r="I13" s="184">
        <v>3639700</v>
      </c>
      <c r="J13" s="184">
        <v>3639700</v>
      </c>
      <c r="K13" s="175"/>
      <c r="L13" s="175"/>
      <c r="M13" s="201">
        <v>3639700</v>
      </c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</row>
    <row r="14" spans="1:24" ht="14.25" customHeight="1">
      <c r="A14" s="194" t="s">
        <v>353</v>
      </c>
      <c r="B14" s="194" t="s">
        <v>237</v>
      </c>
      <c r="C14" s="191" t="s">
        <v>393</v>
      </c>
      <c r="D14" s="193" t="s">
        <v>266</v>
      </c>
      <c r="E14" s="193">
        <v>2210201</v>
      </c>
      <c r="F14" s="198" t="s">
        <v>266</v>
      </c>
      <c r="G14" s="198">
        <v>30113</v>
      </c>
      <c r="H14" s="198" t="s">
        <v>266</v>
      </c>
      <c r="I14" s="184">
        <v>3800000</v>
      </c>
      <c r="J14" s="184">
        <v>3800000</v>
      </c>
      <c r="K14" s="175"/>
      <c r="L14" s="175"/>
      <c r="M14" s="201">
        <v>3800000</v>
      </c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</row>
    <row r="15" spans="1:24" ht="14.25" customHeight="1">
      <c r="A15" s="194" t="s">
        <v>353</v>
      </c>
      <c r="B15" s="194" t="s">
        <v>237</v>
      </c>
      <c r="C15" s="191" t="s">
        <v>394</v>
      </c>
      <c r="D15" s="193" t="s">
        <v>372</v>
      </c>
      <c r="E15" s="193">
        <v>2050203</v>
      </c>
      <c r="F15" s="198" t="s">
        <v>241</v>
      </c>
      <c r="G15" s="198">
        <v>30103</v>
      </c>
      <c r="H15" s="198" t="s">
        <v>373</v>
      </c>
      <c r="I15" s="184">
        <v>3063939</v>
      </c>
      <c r="J15" s="184">
        <v>3063939</v>
      </c>
      <c r="K15" s="175"/>
      <c r="L15" s="175"/>
      <c r="M15" s="201">
        <v>3063939</v>
      </c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</row>
    <row r="16" spans="1:24" ht="14.25" customHeight="1">
      <c r="A16" s="194" t="s">
        <v>353</v>
      </c>
      <c r="B16" s="194" t="s">
        <v>237</v>
      </c>
      <c r="C16" s="191" t="s">
        <v>394</v>
      </c>
      <c r="D16" s="193" t="s">
        <v>372</v>
      </c>
      <c r="E16" s="193">
        <v>2050204</v>
      </c>
      <c r="F16" s="198" t="s">
        <v>243</v>
      </c>
      <c r="G16" s="198">
        <v>30103</v>
      </c>
      <c r="H16" s="198" t="s">
        <v>373</v>
      </c>
      <c r="I16" s="184">
        <v>1989981</v>
      </c>
      <c r="J16" s="184">
        <v>1989981</v>
      </c>
      <c r="K16" s="175"/>
      <c r="L16" s="175"/>
      <c r="M16" s="201">
        <v>1989981</v>
      </c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</row>
    <row r="17" spans="1:24" ht="14.25" customHeight="1">
      <c r="A17" s="194" t="s">
        <v>353</v>
      </c>
      <c r="B17" s="194" t="s">
        <v>237</v>
      </c>
      <c r="C17" s="191" t="s">
        <v>395</v>
      </c>
      <c r="D17" s="193" t="s">
        <v>372</v>
      </c>
      <c r="E17" s="193">
        <v>2050203</v>
      </c>
      <c r="F17" s="198" t="s">
        <v>241</v>
      </c>
      <c r="G17" s="198">
        <v>30107</v>
      </c>
      <c r="H17" s="198" t="s">
        <v>374</v>
      </c>
      <c r="I17" s="184">
        <v>1764000</v>
      </c>
      <c r="J17" s="184">
        <v>1764000</v>
      </c>
      <c r="K17" s="175"/>
      <c r="L17" s="175"/>
      <c r="M17" s="201">
        <v>1764000</v>
      </c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</row>
    <row r="18" spans="1:24" ht="14.25" customHeight="1">
      <c r="A18" s="194" t="s">
        <v>353</v>
      </c>
      <c r="B18" s="194" t="s">
        <v>237</v>
      </c>
      <c r="C18" s="191" t="s">
        <v>395</v>
      </c>
      <c r="D18" s="193" t="s">
        <v>372</v>
      </c>
      <c r="E18" s="193">
        <v>2050204</v>
      </c>
      <c r="F18" s="198" t="s">
        <v>243</v>
      </c>
      <c r="G18" s="198">
        <v>30107</v>
      </c>
      <c r="H18" s="198" t="s">
        <v>374</v>
      </c>
      <c r="I18" s="184">
        <v>1116000</v>
      </c>
      <c r="J18" s="184">
        <v>1116000</v>
      </c>
      <c r="K18" s="175"/>
      <c r="L18" s="175"/>
      <c r="M18" s="201">
        <v>1116000</v>
      </c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</row>
    <row r="19" spans="1:24" ht="14.25" customHeight="1">
      <c r="A19" s="194" t="s">
        <v>353</v>
      </c>
      <c r="B19" s="194" t="s">
        <v>237</v>
      </c>
      <c r="C19" s="191" t="s">
        <v>391</v>
      </c>
      <c r="D19" s="193" t="s">
        <v>375</v>
      </c>
      <c r="E19" s="193">
        <v>2080502</v>
      </c>
      <c r="F19" s="198" t="s">
        <v>248</v>
      </c>
      <c r="G19" s="198">
        <v>30229</v>
      </c>
      <c r="H19" s="198" t="s">
        <v>376</v>
      </c>
      <c r="I19" s="184">
        <v>128000</v>
      </c>
      <c r="J19" s="184">
        <v>128000</v>
      </c>
      <c r="K19" s="175"/>
      <c r="L19" s="175"/>
      <c r="M19" s="201">
        <v>128000</v>
      </c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</row>
    <row r="20" spans="1:24" ht="14.25" customHeight="1">
      <c r="A20" s="194" t="s">
        <v>353</v>
      </c>
      <c r="B20" s="194" t="s">
        <v>237</v>
      </c>
      <c r="C20" s="191" t="s">
        <v>396</v>
      </c>
      <c r="D20" s="193" t="s">
        <v>377</v>
      </c>
      <c r="E20" s="193">
        <v>2050203</v>
      </c>
      <c r="F20" s="198" t="s">
        <v>241</v>
      </c>
      <c r="G20" s="198">
        <v>30305</v>
      </c>
      <c r="H20" s="198" t="s">
        <v>371</v>
      </c>
      <c r="I20" s="184">
        <v>24000</v>
      </c>
      <c r="J20" s="184">
        <v>24000</v>
      </c>
      <c r="K20" s="175"/>
      <c r="L20" s="175"/>
      <c r="M20" s="201">
        <v>24000</v>
      </c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</row>
    <row r="21" spans="1:24" ht="14.25" customHeight="1">
      <c r="A21" s="194" t="s">
        <v>353</v>
      </c>
      <c r="B21" s="194" t="s">
        <v>237</v>
      </c>
      <c r="C21" s="191" t="s">
        <v>395</v>
      </c>
      <c r="D21" s="193" t="s">
        <v>378</v>
      </c>
      <c r="E21" s="193">
        <v>2050203</v>
      </c>
      <c r="F21" s="198" t="s">
        <v>241</v>
      </c>
      <c r="G21" s="198">
        <v>30101</v>
      </c>
      <c r="H21" s="198" t="s">
        <v>379</v>
      </c>
      <c r="I21" s="184">
        <v>5347788</v>
      </c>
      <c r="J21" s="184">
        <v>5347788</v>
      </c>
      <c r="K21" s="175"/>
      <c r="L21" s="175"/>
      <c r="M21" s="201">
        <v>5347788</v>
      </c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</row>
    <row r="22" spans="1:24" ht="14.25" customHeight="1">
      <c r="A22" s="194" t="s">
        <v>353</v>
      </c>
      <c r="B22" s="194" t="s">
        <v>237</v>
      </c>
      <c r="C22" s="191" t="s">
        <v>395</v>
      </c>
      <c r="D22" s="193" t="s">
        <v>378</v>
      </c>
      <c r="E22" s="193">
        <v>2050204</v>
      </c>
      <c r="F22" s="198" t="s">
        <v>243</v>
      </c>
      <c r="G22" s="198">
        <v>30101</v>
      </c>
      <c r="H22" s="198" t="s">
        <v>379</v>
      </c>
      <c r="I22" s="184">
        <v>3660744</v>
      </c>
      <c r="J22" s="184">
        <v>3660744</v>
      </c>
      <c r="K22" s="175"/>
      <c r="L22" s="175"/>
      <c r="M22" s="201">
        <v>3660744</v>
      </c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</row>
    <row r="23" spans="1:24" ht="14.25" customHeight="1">
      <c r="A23" s="194" t="s">
        <v>353</v>
      </c>
      <c r="B23" s="194" t="s">
        <v>237</v>
      </c>
      <c r="C23" s="191" t="s">
        <v>395</v>
      </c>
      <c r="D23" s="193" t="s">
        <v>378</v>
      </c>
      <c r="E23" s="193">
        <v>2050203</v>
      </c>
      <c r="F23" s="198" t="s">
        <v>241</v>
      </c>
      <c r="G23" s="198">
        <v>30102</v>
      </c>
      <c r="H23" s="198" t="s">
        <v>380</v>
      </c>
      <c r="I23" s="184">
        <v>7200</v>
      </c>
      <c r="J23" s="184">
        <v>7200</v>
      </c>
      <c r="K23" s="175"/>
      <c r="L23" s="175"/>
      <c r="M23" s="201">
        <v>7200</v>
      </c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</row>
    <row r="24" spans="1:24" ht="14.25" customHeight="1">
      <c r="A24" s="194" t="s">
        <v>353</v>
      </c>
      <c r="B24" s="194" t="s">
        <v>237</v>
      </c>
      <c r="C24" s="191" t="s">
        <v>395</v>
      </c>
      <c r="D24" s="193" t="s">
        <v>378</v>
      </c>
      <c r="E24" s="193">
        <v>2050204</v>
      </c>
      <c r="F24" s="198" t="s">
        <v>243</v>
      </c>
      <c r="G24" s="198">
        <v>30102</v>
      </c>
      <c r="H24" s="198" t="s">
        <v>380</v>
      </c>
      <c r="I24" s="184">
        <v>5340</v>
      </c>
      <c r="J24" s="184">
        <v>5340</v>
      </c>
      <c r="K24" s="175"/>
      <c r="L24" s="175"/>
      <c r="M24" s="201">
        <v>5340</v>
      </c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</row>
    <row r="25" spans="1:24" ht="14.25" customHeight="1">
      <c r="A25" s="194" t="s">
        <v>353</v>
      </c>
      <c r="B25" s="194" t="s">
        <v>237</v>
      </c>
      <c r="C25" s="191" t="s">
        <v>394</v>
      </c>
      <c r="D25" s="193" t="s">
        <v>378</v>
      </c>
      <c r="E25" s="193">
        <v>2050203</v>
      </c>
      <c r="F25" s="198" t="s">
        <v>241</v>
      </c>
      <c r="G25" s="198">
        <v>30103</v>
      </c>
      <c r="H25" s="198" t="s">
        <v>373</v>
      </c>
      <c r="I25" s="184">
        <v>16500</v>
      </c>
      <c r="J25" s="184">
        <v>16500</v>
      </c>
      <c r="K25" s="175"/>
      <c r="L25" s="175"/>
      <c r="M25" s="201">
        <v>16500</v>
      </c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</row>
    <row r="26" spans="1:24" ht="14.25" customHeight="1">
      <c r="A26" s="194" t="s">
        <v>353</v>
      </c>
      <c r="B26" s="194" t="s">
        <v>237</v>
      </c>
      <c r="C26" s="191" t="s">
        <v>395</v>
      </c>
      <c r="D26" s="193" t="s">
        <v>378</v>
      </c>
      <c r="E26" s="193">
        <v>2050203</v>
      </c>
      <c r="F26" s="198" t="s">
        <v>241</v>
      </c>
      <c r="G26" s="198">
        <v>30103</v>
      </c>
      <c r="H26" s="198" t="s">
        <v>373</v>
      </c>
      <c r="I26" s="184">
        <v>445649</v>
      </c>
      <c r="J26" s="184">
        <v>445649</v>
      </c>
      <c r="K26" s="175"/>
      <c r="L26" s="175"/>
      <c r="M26" s="201">
        <v>445649</v>
      </c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</row>
    <row r="27" spans="1:24" ht="14.25" customHeight="1">
      <c r="A27" s="194" t="s">
        <v>353</v>
      </c>
      <c r="B27" s="194" t="s">
        <v>237</v>
      </c>
      <c r="C27" s="191" t="s">
        <v>394</v>
      </c>
      <c r="D27" s="193" t="s">
        <v>378</v>
      </c>
      <c r="E27" s="193">
        <v>2050204</v>
      </c>
      <c r="F27" s="198" t="s">
        <v>243</v>
      </c>
      <c r="G27" s="198">
        <v>30103</v>
      </c>
      <c r="H27" s="198" t="s">
        <v>373</v>
      </c>
      <c r="I27" s="184">
        <v>16500</v>
      </c>
      <c r="J27" s="184">
        <v>16500</v>
      </c>
      <c r="K27" s="175"/>
      <c r="L27" s="175"/>
      <c r="M27" s="201">
        <v>16500</v>
      </c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</row>
    <row r="28" spans="1:24" ht="14.25" customHeight="1">
      <c r="A28" s="194" t="s">
        <v>353</v>
      </c>
      <c r="B28" s="194" t="s">
        <v>237</v>
      </c>
      <c r="C28" s="191" t="s">
        <v>395</v>
      </c>
      <c r="D28" s="193" t="s">
        <v>378</v>
      </c>
      <c r="E28" s="193">
        <v>2050204</v>
      </c>
      <c r="F28" s="198" t="s">
        <v>243</v>
      </c>
      <c r="G28" s="198">
        <v>30103</v>
      </c>
      <c r="H28" s="198" t="s">
        <v>373</v>
      </c>
      <c r="I28" s="184">
        <v>305062</v>
      </c>
      <c r="J28" s="184">
        <v>305062</v>
      </c>
      <c r="K28" s="175"/>
      <c r="L28" s="175"/>
      <c r="M28" s="201">
        <v>305062</v>
      </c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</row>
    <row r="29" spans="1:24" ht="14.25" customHeight="1">
      <c r="A29" s="194" t="s">
        <v>353</v>
      </c>
      <c r="B29" s="194" t="s">
        <v>237</v>
      </c>
      <c r="C29" s="191" t="s">
        <v>395</v>
      </c>
      <c r="D29" s="193" t="s">
        <v>378</v>
      </c>
      <c r="E29" s="193">
        <v>2050203</v>
      </c>
      <c r="F29" s="198" t="s">
        <v>241</v>
      </c>
      <c r="G29" s="198">
        <v>30107</v>
      </c>
      <c r="H29" s="198" t="s">
        <v>374</v>
      </c>
      <c r="I29" s="184">
        <v>3902856</v>
      </c>
      <c r="J29" s="184">
        <v>3902856</v>
      </c>
      <c r="K29" s="175"/>
      <c r="L29" s="175"/>
      <c r="M29" s="201">
        <v>3902856</v>
      </c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</row>
    <row r="30" spans="1:24" ht="14.25" customHeight="1">
      <c r="A30" s="194" t="s">
        <v>353</v>
      </c>
      <c r="B30" s="194" t="s">
        <v>237</v>
      </c>
      <c r="C30" s="191" t="s">
        <v>394</v>
      </c>
      <c r="D30" s="193" t="s">
        <v>378</v>
      </c>
      <c r="E30" s="193">
        <v>2050203</v>
      </c>
      <c r="F30" s="198" t="s">
        <v>241</v>
      </c>
      <c r="G30" s="198">
        <v>30107</v>
      </c>
      <c r="H30" s="198" t="s">
        <v>374</v>
      </c>
      <c r="I30" s="184">
        <v>1011000</v>
      </c>
      <c r="J30" s="184">
        <v>1011000</v>
      </c>
      <c r="K30" s="175"/>
      <c r="L30" s="175"/>
      <c r="M30" s="201">
        <v>1011000</v>
      </c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</row>
    <row r="31" spans="1:24" ht="14.25" customHeight="1">
      <c r="A31" s="194" t="s">
        <v>353</v>
      </c>
      <c r="B31" s="194" t="s">
        <v>237</v>
      </c>
      <c r="C31" s="191" t="s">
        <v>395</v>
      </c>
      <c r="D31" s="193" t="s">
        <v>378</v>
      </c>
      <c r="E31" s="193">
        <v>2050204</v>
      </c>
      <c r="F31" s="198" t="s">
        <v>243</v>
      </c>
      <c r="G31" s="198">
        <v>30107</v>
      </c>
      <c r="H31" s="198" t="s">
        <v>374</v>
      </c>
      <c r="I31" s="184">
        <v>664500</v>
      </c>
      <c r="J31" s="184">
        <v>664500</v>
      </c>
      <c r="K31" s="175"/>
      <c r="L31" s="175"/>
      <c r="M31" s="201">
        <v>664500</v>
      </c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</row>
    <row r="32" spans="1:24" ht="14.25" customHeight="1">
      <c r="A32" s="194" t="s">
        <v>353</v>
      </c>
      <c r="B32" s="194" t="s">
        <v>237</v>
      </c>
      <c r="C32" s="191" t="s">
        <v>394</v>
      </c>
      <c r="D32" s="193" t="s">
        <v>378</v>
      </c>
      <c r="E32" s="193">
        <v>2050204</v>
      </c>
      <c r="F32" s="198" t="s">
        <v>243</v>
      </c>
      <c r="G32" s="198">
        <v>30107</v>
      </c>
      <c r="H32" s="198" t="s">
        <v>374</v>
      </c>
      <c r="I32" s="184">
        <v>2517648</v>
      </c>
      <c r="J32" s="184">
        <v>2517648</v>
      </c>
      <c r="K32" s="175"/>
      <c r="L32" s="175"/>
      <c r="M32" s="201">
        <v>2517648</v>
      </c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</row>
    <row r="33" spans="1:24" ht="14.25" customHeight="1">
      <c r="A33" s="194" t="s">
        <v>353</v>
      </c>
      <c r="B33" s="194" t="s">
        <v>237</v>
      </c>
      <c r="C33" s="191" t="s">
        <v>397</v>
      </c>
      <c r="D33" s="193" t="s">
        <v>381</v>
      </c>
      <c r="E33" s="193">
        <v>2080505</v>
      </c>
      <c r="F33" s="198" t="s">
        <v>250</v>
      </c>
      <c r="G33" s="198">
        <v>30108</v>
      </c>
      <c r="H33" s="198" t="s">
        <v>382</v>
      </c>
      <c r="I33" s="184">
        <v>3500000</v>
      </c>
      <c r="J33" s="184">
        <v>3500000</v>
      </c>
      <c r="K33" s="175"/>
      <c r="L33" s="175"/>
      <c r="M33" s="201">
        <v>3500000</v>
      </c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</row>
    <row r="34" spans="1:24" ht="14.25" customHeight="1">
      <c r="A34" s="194" t="s">
        <v>353</v>
      </c>
      <c r="B34" s="194" t="s">
        <v>237</v>
      </c>
      <c r="C34" s="191" t="s">
        <v>397</v>
      </c>
      <c r="D34" s="193" t="s">
        <v>381</v>
      </c>
      <c r="E34" s="193">
        <v>2080506</v>
      </c>
      <c r="F34" s="198" t="s">
        <v>252</v>
      </c>
      <c r="G34" s="198">
        <v>30109</v>
      </c>
      <c r="H34" s="198" t="s">
        <v>383</v>
      </c>
      <c r="I34" s="184">
        <v>1203200</v>
      </c>
      <c r="J34" s="184">
        <v>1203200</v>
      </c>
      <c r="K34" s="175"/>
      <c r="L34" s="175"/>
      <c r="M34" s="201">
        <v>1203200</v>
      </c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</row>
    <row r="35" spans="1:24" ht="14.25" customHeight="1">
      <c r="A35" s="194" t="s">
        <v>353</v>
      </c>
      <c r="B35" s="194" t="s">
        <v>237</v>
      </c>
      <c r="C35" s="191" t="s">
        <v>397</v>
      </c>
      <c r="D35" s="193" t="s">
        <v>381</v>
      </c>
      <c r="E35" s="193">
        <v>2101102</v>
      </c>
      <c r="F35" s="198" t="s">
        <v>258</v>
      </c>
      <c r="G35" s="198">
        <v>30110</v>
      </c>
      <c r="H35" s="198" t="s">
        <v>384</v>
      </c>
      <c r="I35" s="184">
        <v>2200000</v>
      </c>
      <c r="J35" s="184">
        <v>2200000</v>
      </c>
      <c r="K35" s="175"/>
      <c r="L35" s="175"/>
      <c r="M35" s="201">
        <v>2200000</v>
      </c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</row>
    <row r="36" spans="1:24" ht="14.25" customHeight="1">
      <c r="A36" s="194" t="s">
        <v>353</v>
      </c>
      <c r="B36" s="194" t="s">
        <v>237</v>
      </c>
      <c r="C36" s="191" t="s">
        <v>397</v>
      </c>
      <c r="D36" s="193" t="s">
        <v>381</v>
      </c>
      <c r="E36" s="193">
        <v>2101103</v>
      </c>
      <c r="F36" s="198" t="s">
        <v>260</v>
      </c>
      <c r="G36" s="198">
        <v>30111</v>
      </c>
      <c r="H36" s="198" t="s">
        <v>385</v>
      </c>
      <c r="I36" s="184">
        <v>2500000</v>
      </c>
      <c r="J36" s="184">
        <v>2500000</v>
      </c>
      <c r="K36" s="175"/>
      <c r="L36" s="175"/>
      <c r="M36" s="201">
        <v>2500000</v>
      </c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</row>
    <row r="37" spans="1:24" ht="14.25" customHeight="1">
      <c r="A37" s="194" t="s">
        <v>353</v>
      </c>
      <c r="B37" s="194" t="s">
        <v>237</v>
      </c>
      <c r="C37" s="191" t="s">
        <v>397</v>
      </c>
      <c r="D37" s="193" t="s">
        <v>381</v>
      </c>
      <c r="E37" s="193">
        <v>2050203</v>
      </c>
      <c r="F37" s="198" t="s">
        <v>241</v>
      </c>
      <c r="G37" s="198">
        <v>30112</v>
      </c>
      <c r="H37" s="198" t="s">
        <v>386</v>
      </c>
      <c r="I37" s="184">
        <v>60000</v>
      </c>
      <c r="J37" s="184">
        <v>60000</v>
      </c>
      <c r="K37" s="175"/>
      <c r="L37" s="175"/>
      <c r="M37" s="201">
        <v>60000</v>
      </c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</row>
    <row r="38" spans="1:24" ht="14.25" customHeight="1">
      <c r="A38" s="194" t="s">
        <v>353</v>
      </c>
      <c r="B38" s="194" t="s">
        <v>237</v>
      </c>
      <c r="C38" s="191" t="s">
        <v>397</v>
      </c>
      <c r="D38" s="193" t="s">
        <v>381</v>
      </c>
      <c r="E38" s="193">
        <v>2050204</v>
      </c>
      <c r="F38" s="198" t="s">
        <v>243</v>
      </c>
      <c r="G38" s="198">
        <v>30112</v>
      </c>
      <c r="H38" s="198" t="s">
        <v>386</v>
      </c>
      <c r="I38" s="184">
        <v>40000</v>
      </c>
      <c r="J38" s="184">
        <v>40000</v>
      </c>
      <c r="K38" s="175"/>
      <c r="L38" s="175"/>
      <c r="M38" s="201">
        <v>40000</v>
      </c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</row>
    <row r="39" spans="1:24" ht="14.25" customHeight="1">
      <c r="A39" s="194" t="s">
        <v>353</v>
      </c>
      <c r="B39" s="194" t="s">
        <v>237</v>
      </c>
      <c r="C39" s="191" t="s">
        <v>397</v>
      </c>
      <c r="D39" s="193" t="s">
        <v>381</v>
      </c>
      <c r="E39" s="193">
        <v>2101199</v>
      </c>
      <c r="F39" s="198" t="s">
        <v>262</v>
      </c>
      <c r="G39" s="198">
        <v>30112</v>
      </c>
      <c r="H39" s="198" t="s">
        <v>386</v>
      </c>
      <c r="I39" s="184">
        <v>100000</v>
      </c>
      <c r="J39" s="184">
        <v>100000</v>
      </c>
      <c r="K39" s="175"/>
      <c r="L39" s="175"/>
      <c r="M39" s="201">
        <v>100000</v>
      </c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</row>
    <row r="40" spans="1:24" ht="14.25" customHeight="1">
      <c r="A40" s="194" t="s">
        <v>353</v>
      </c>
      <c r="B40" s="194" t="s">
        <v>237</v>
      </c>
      <c r="C40" s="191" t="s">
        <v>397</v>
      </c>
      <c r="D40" s="193" t="s">
        <v>381</v>
      </c>
      <c r="E40" s="193">
        <v>2101199</v>
      </c>
      <c r="F40" s="198" t="s">
        <v>262</v>
      </c>
      <c r="G40" s="198">
        <v>30112</v>
      </c>
      <c r="H40" s="198" t="s">
        <v>386</v>
      </c>
      <c r="I40" s="184">
        <v>400000</v>
      </c>
      <c r="J40" s="184">
        <v>400000</v>
      </c>
      <c r="K40" s="175"/>
      <c r="L40" s="175"/>
      <c r="M40" s="201">
        <v>400000</v>
      </c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</row>
    <row r="41" spans="1:24" ht="14.25" customHeight="1">
      <c r="A41" s="194" t="s">
        <v>353</v>
      </c>
      <c r="B41" s="194" t="s">
        <v>237</v>
      </c>
      <c r="C41" s="191" t="s">
        <v>391</v>
      </c>
      <c r="D41" s="193" t="s">
        <v>355</v>
      </c>
      <c r="E41" s="193">
        <v>2050203</v>
      </c>
      <c r="F41" s="198" t="s">
        <v>241</v>
      </c>
      <c r="G41" s="198">
        <v>30201</v>
      </c>
      <c r="H41" s="198" t="s">
        <v>270</v>
      </c>
      <c r="I41" s="184">
        <v>208000</v>
      </c>
      <c r="J41" s="184">
        <v>208000</v>
      </c>
      <c r="K41" s="175"/>
      <c r="L41" s="175"/>
      <c r="M41" s="201">
        <v>208000</v>
      </c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</row>
    <row r="42" spans="1:24" ht="14.25" customHeight="1">
      <c r="A42" s="194" t="s">
        <v>353</v>
      </c>
      <c r="B42" s="194" t="s">
        <v>237</v>
      </c>
      <c r="C42" s="191" t="s">
        <v>391</v>
      </c>
      <c r="D42" s="193" t="s">
        <v>355</v>
      </c>
      <c r="E42" s="193">
        <v>2050203</v>
      </c>
      <c r="F42" s="198" t="s">
        <v>241</v>
      </c>
      <c r="G42" s="198">
        <v>30201</v>
      </c>
      <c r="H42" s="198" t="s">
        <v>270</v>
      </c>
      <c r="I42" s="184">
        <v>48000</v>
      </c>
      <c r="J42" s="184">
        <v>48000</v>
      </c>
      <c r="K42" s="175"/>
      <c r="L42" s="175"/>
      <c r="M42" s="201">
        <v>48000</v>
      </c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</row>
    <row r="43" spans="1:24" ht="14.25" customHeight="1">
      <c r="A43" s="194" t="s">
        <v>353</v>
      </c>
      <c r="B43" s="194" t="s">
        <v>237</v>
      </c>
      <c r="C43" s="191" t="s">
        <v>391</v>
      </c>
      <c r="D43" s="193" t="s">
        <v>355</v>
      </c>
      <c r="E43" s="193">
        <v>2050203</v>
      </c>
      <c r="F43" s="198" t="s">
        <v>241</v>
      </c>
      <c r="G43" s="198">
        <v>30201</v>
      </c>
      <c r="H43" s="198" t="s">
        <v>270</v>
      </c>
      <c r="I43" s="184">
        <v>102700</v>
      </c>
      <c r="J43" s="184">
        <v>102700</v>
      </c>
      <c r="K43" s="175"/>
      <c r="L43" s="175"/>
      <c r="M43" s="201">
        <v>102700</v>
      </c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</row>
    <row r="44" spans="1:24" ht="14.25" customHeight="1">
      <c r="A44" s="194" t="s">
        <v>353</v>
      </c>
      <c r="B44" s="194" t="s">
        <v>237</v>
      </c>
      <c r="C44" s="191" t="s">
        <v>391</v>
      </c>
      <c r="D44" s="193" t="s">
        <v>355</v>
      </c>
      <c r="E44" s="193">
        <v>2050203</v>
      </c>
      <c r="F44" s="198" t="s">
        <v>241</v>
      </c>
      <c r="G44" s="198">
        <v>30201</v>
      </c>
      <c r="H44" s="198" t="s">
        <v>270</v>
      </c>
      <c r="I44" s="184">
        <v>48000</v>
      </c>
      <c r="J44" s="184">
        <v>48000</v>
      </c>
      <c r="K44" s="175"/>
      <c r="L44" s="175"/>
      <c r="M44" s="201">
        <v>48000</v>
      </c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</row>
    <row r="45" spans="1:24" ht="14.25" customHeight="1">
      <c r="A45" s="194" t="s">
        <v>353</v>
      </c>
      <c r="B45" s="194" t="s">
        <v>237</v>
      </c>
      <c r="C45" s="191" t="s">
        <v>391</v>
      </c>
      <c r="D45" s="193" t="s">
        <v>355</v>
      </c>
      <c r="E45" s="193">
        <v>2050204</v>
      </c>
      <c r="F45" s="198" t="s">
        <v>243</v>
      </c>
      <c r="G45" s="198">
        <v>30201</v>
      </c>
      <c r="H45" s="198" t="s">
        <v>270</v>
      </c>
      <c r="I45" s="184">
        <v>198000</v>
      </c>
      <c r="J45" s="184">
        <v>198000</v>
      </c>
      <c r="K45" s="175"/>
      <c r="L45" s="175"/>
      <c r="M45" s="201">
        <v>198000</v>
      </c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</row>
    <row r="46" spans="1:24" ht="14.25" customHeight="1">
      <c r="A46" s="194" t="s">
        <v>353</v>
      </c>
      <c r="B46" s="194" t="s">
        <v>237</v>
      </c>
      <c r="C46" s="191" t="s">
        <v>391</v>
      </c>
      <c r="D46" s="193" t="s">
        <v>355</v>
      </c>
      <c r="E46" s="193">
        <v>2050204</v>
      </c>
      <c r="F46" s="198" t="s">
        <v>243</v>
      </c>
      <c r="G46" s="198">
        <v>30201</v>
      </c>
      <c r="H46" s="198" t="s">
        <v>270</v>
      </c>
      <c r="I46" s="184">
        <v>344000</v>
      </c>
      <c r="J46" s="184">
        <v>344000</v>
      </c>
      <c r="K46" s="175"/>
      <c r="L46" s="175"/>
      <c r="M46" s="201">
        <v>344000</v>
      </c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</row>
    <row r="47" spans="1:24" ht="14.25" customHeight="1">
      <c r="A47" s="194" t="s">
        <v>353</v>
      </c>
      <c r="B47" s="194" t="s">
        <v>237</v>
      </c>
      <c r="C47" s="191" t="s">
        <v>391</v>
      </c>
      <c r="D47" s="193" t="s">
        <v>355</v>
      </c>
      <c r="E47" s="193">
        <v>2050204</v>
      </c>
      <c r="F47" s="198" t="s">
        <v>243</v>
      </c>
      <c r="G47" s="198">
        <v>30201</v>
      </c>
      <c r="H47" s="198" t="s">
        <v>270</v>
      </c>
      <c r="I47" s="184">
        <v>344500</v>
      </c>
      <c r="J47" s="184">
        <v>344500</v>
      </c>
      <c r="K47" s="175"/>
      <c r="L47" s="175"/>
      <c r="M47" s="201">
        <v>344500</v>
      </c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</row>
    <row r="48" spans="1:24" ht="14.25" customHeight="1">
      <c r="A48" s="194" t="s">
        <v>353</v>
      </c>
      <c r="B48" s="194" t="s">
        <v>237</v>
      </c>
      <c r="C48" s="191" t="s">
        <v>391</v>
      </c>
      <c r="D48" s="193" t="s">
        <v>355</v>
      </c>
      <c r="E48" s="193">
        <v>2050999</v>
      </c>
      <c r="F48" s="198" t="s">
        <v>244</v>
      </c>
      <c r="G48" s="198">
        <v>30216</v>
      </c>
      <c r="H48" s="198" t="s">
        <v>387</v>
      </c>
      <c r="I48" s="184">
        <v>60800</v>
      </c>
      <c r="J48" s="184">
        <v>60800</v>
      </c>
      <c r="K48" s="175"/>
      <c r="L48" s="175"/>
      <c r="M48" s="201">
        <v>60800</v>
      </c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</row>
    <row r="49" spans="1:24" ht="14.25" customHeight="1">
      <c r="A49" s="194" t="s">
        <v>353</v>
      </c>
      <c r="B49" s="194" t="s">
        <v>237</v>
      </c>
      <c r="C49" s="191" t="s">
        <v>391</v>
      </c>
      <c r="D49" s="193" t="s">
        <v>355</v>
      </c>
      <c r="E49" s="193">
        <v>2050203</v>
      </c>
      <c r="F49" s="198" t="s">
        <v>241</v>
      </c>
      <c r="G49" s="198">
        <v>30229</v>
      </c>
      <c r="H49" s="198" t="s">
        <v>376</v>
      </c>
      <c r="I49" s="184">
        <v>294000</v>
      </c>
      <c r="J49" s="184">
        <v>294000</v>
      </c>
      <c r="K49" s="175"/>
      <c r="L49" s="175"/>
      <c r="M49" s="201">
        <v>294000</v>
      </c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</row>
    <row r="50" spans="1:24" ht="14.25" customHeight="1">
      <c r="A50" s="194" t="s">
        <v>353</v>
      </c>
      <c r="B50" s="194" t="s">
        <v>237</v>
      </c>
      <c r="C50" s="191" t="s">
        <v>391</v>
      </c>
      <c r="D50" s="193" t="s">
        <v>355</v>
      </c>
      <c r="E50" s="193">
        <v>2050204</v>
      </c>
      <c r="F50" s="198" t="s">
        <v>243</v>
      </c>
      <c r="G50" s="198">
        <v>30229</v>
      </c>
      <c r="H50" s="198" t="s">
        <v>376</v>
      </c>
      <c r="I50" s="184">
        <v>186000</v>
      </c>
      <c r="J50" s="184">
        <v>186000</v>
      </c>
      <c r="K50" s="175"/>
      <c r="L50" s="175"/>
      <c r="M50" s="201">
        <v>186000</v>
      </c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</row>
    <row r="51" spans="1:24" ht="14.25" customHeight="1">
      <c r="A51" s="194" t="s">
        <v>353</v>
      </c>
      <c r="B51" s="194" t="s">
        <v>237</v>
      </c>
      <c r="C51" s="191" t="s">
        <v>391</v>
      </c>
      <c r="D51" s="193" t="s">
        <v>355</v>
      </c>
      <c r="E51" s="193">
        <v>2080502</v>
      </c>
      <c r="F51" s="198" t="s">
        <v>248</v>
      </c>
      <c r="G51" s="198">
        <v>30229</v>
      </c>
      <c r="H51" s="198" t="s">
        <v>376</v>
      </c>
      <c r="I51" s="184">
        <v>768000</v>
      </c>
      <c r="J51" s="184">
        <v>768000</v>
      </c>
      <c r="K51" s="175"/>
      <c r="L51" s="175"/>
      <c r="M51" s="201">
        <v>768000</v>
      </c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</row>
    <row r="52" spans="1:24" ht="14.25" customHeight="1">
      <c r="A52" s="194" t="s">
        <v>353</v>
      </c>
      <c r="B52" s="194" t="s">
        <v>237</v>
      </c>
      <c r="C52" s="191" t="s">
        <v>391</v>
      </c>
      <c r="D52" s="193" t="s">
        <v>355</v>
      </c>
      <c r="E52" s="193">
        <v>2080502</v>
      </c>
      <c r="F52" s="198" t="s">
        <v>248</v>
      </c>
      <c r="G52" s="198">
        <v>30299</v>
      </c>
      <c r="H52" s="198" t="s">
        <v>388</v>
      </c>
      <c r="I52" s="184">
        <v>192000</v>
      </c>
      <c r="J52" s="184">
        <v>192000</v>
      </c>
      <c r="K52" s="175"/>
      <c r="L52" s="175"/>
      <c r="M52" s="201">
        <v>192000</v>
      </c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</row>
    <row r="53" spans="1:24" ht="14.25" customHeight="1">
      <c r="A53" s="258" t="s">
        <v>389</v>
      </c>
      <c r="B53" s="259"/>
      <c r="C53" s="259"/>
      <c r="D53" s="259"/>
      <c r="E53" s="259"/>
      <c r="F53" s="259"/>
      <c r="G53" s="259"/>
      <c r="H53" s="259"/>
      <c r="I53" s="185">
        <f>SUM(I10:I52)</f>
        <v>46489009</v>
      </c>
      <c r="J53" s="185">
        <f>SUM(J10:J52)</f>
        <v>46489009</v>
      </c>
      <c r="K53" s="175"/>
      <c r="L53" s="175"/>
      <c r="M53" s="185">
        <f>SUM(M10:M52)</f>
        <v>46489009</v>
      </c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</row>
  </sheetData>
  <mergeCells count="31"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A53:H53"/>
    <mergeCell ref="X7:X8"/>
    <mergeCell ref="S7:S8"/>
    <mergeCell ref="T7:T8"/>
    <mergeCell ref="U7:U8"/>
    <mergeCell ref="V7:V8"/>
    <mergeCell ref="W7:W8"/>
    <mergeCell ref="A5:A8"/>
    <mergeCell ref="B5:B8"/>
    <mergeCell ref="C5:C8"/>
    <mergeCell ref="D5:D8"/>
    <mergeCell ref="E5:E8"/>
    <mergeCell ref="F5:F8"/>
    <mergeCell ref="G5:G8"/>
    <mergeCell ref="H5:H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W18"/>
  <sheetViews>
    <sheetView showZeros="0" workbookViewId="0">
      <pane ySplit="1" topLeftCell="A2" activePane="bottomLeft" state="frozen"/>
      <selection pane="bottomLeft" activeCell="A4" sqref="A4:H4"/>
    </sheetView>
  </sheetViews>
  <sheetFormatPr defaultColWidth="9.125" defaultRowHeight="14.25" customHeight="1"/>
  <cols>
    <col min="1" max="1" width="14" customWidth="1"/>
    <col min="2" max="2" width="16.75" customWidth="1"/>
    <col min="3" max="3" width="29.375" customWidth="1"/>
    <col min="4" max="4" width="20.75" customWidth="1"/>
    <col min="5" max="5" width="11.125" customWidth="1"/>
    <col min="6" max="6" width="21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63"/>
      <c r="E2" s="2"/>
      <c r="F2" s="2"/>
      <c r="G2" s="2"/>
      <c r="H2" s="2"/>
      <c r="U2" s="63"/>
      <c r="W2" s="64" t="s">
        <v>160</v>
      </c>
    </row>
    <row r="3" spans="1:23" ht="46.5" customHeight="1">
      <c r="A3" s="270" t="str">
        <f>"2025"&amp;"年部门项目支出预算表"</f>
        <v>2025年部门项目支出预算表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</row>
    <row r="4" spans="1:23" ht="13.5" customHeight="1">
      <c r="A4" s="286" t="s">
        <v>399</v>
      </c>
      <c r="B4" s="272"/>
      <c r="C4" s="272"/>
      <c r="D4" s="272"/>
      <c r="E4" s="272"/>
      <c r="F4" s="272"/>
      <c r="G4" s="272"/>
      <c r="H4" s="272"/>
      <c r="I4" s="4"/>
      <c r="J4" s="4"/>
      <c r="K4" s="4"/>
      <c r="L4" s="4"/>
      <c r="M4" s="4"/>
      <c r="N4" s="4"/>
      <c r="O4" s="4"/>
      <c r="P4" s="4"/>
      <c r="Q4" s="4"/>
      <c r="U4" s="63"/>
      <c r="W4" s="57" t="s">
        <v>1</v>
      </c>
    </row>
    <row r="5" spans="1:23" ht="21.75" customHeight="1">
      <c r="A5" s="260" t="s">
        <v>161</v>
      </c>
      <c r="B5" s="281" t="s">
        <v>144</v>
      </c>
      <c r="C5" s="260" t="s">
        <v>145</v>
      </c>
      <c r="D5" s="260" t="s">
        <v>162</v>
      </c>
      <c r="E5" s="281" t="s">
        <v>146</v>
      </c>
      <c r="F5" s="281" t="s">
        <v>147</v>
      </c>
      <c r="G5" s="281" t="s">
        <v>163</v>
      </c>
      <c r="H5" s="281" t="s">
        <v>164</v>
      </c>
      <c r="I5" s="287" t="s">
        <v>55</v>
      </c>
      <c r="J5" s="277" t="s">
        <v>165</v>
      </c>
      <c r="K5" s="242"/>
      <c r="L5" s="242"/>
      <c r="M5" s="243"/>
      <c r="N5" s="277" t="s">
        <v>152</v>
      </c>
      <c r="O5" s="242"/>
      <c r="P5" s="243"/>
      <c r="Q5" s="281" t="s">
        <v>61</v>
      </c>
      <c r="R5" s="277" t="s">
        <v>62</v>
      </c>
      <c r="S5" s="242"/>
      <c r="T5" s="242"/>
      <c r="U5" s="242"/>
      <c r="V5" s="242"/>
      <c r="W5" s="243"/>
    </row>
    <row r="6" spans="1:23" ht="21.75" customHeight="1">
      <c r="A6" s="262"/>
      <c r="B6" s="263"/>
      <c r="C6" s="262"/>
      <c r="D6" s="262"/>
      <c r="E6" s="285"/>
      <c r="F6" s="285"/>
      <c r="G6" s="285"/>
      <c r="H6" s="285"/>
      <c r="I6" s="263"/>
      <c r="J6" s="283" t="s">
        <v>58</v>
      </c>
      <c r="K6" s="246"/>
      <c r="L6" s="281" t="s">
        <v>59</v>
      </c>
      <c r="M6" s="281" t="s">
        <v>60</v>
      </c>
      <c r="N6" s="281" t="s">
        <v>58</v>
      </c>
      <c r="O6" s="281" t="s">
        <v>59</v>
      </c>
      <c r="P6" s="281" t="s">
        <v>60</v>
      </c>
      <c r="Q6" s="285"/>
      <c r="R6" s="281" t="s">
        <v>57</v>
      </c>
      <c r="S6" s="281" t="s">
        <v>64</v>
      </c>
      <c r="T6" s="281" t="s">
        <v>158</v>
      </c>
      <c r="U6" s="281" t="s">
        <v>66</v>
      </c>
      <c r="V6" s="281" t="s">
        <v>67</v>
      </c>
      <c r="W6" s="281" t="s">
        <v>68</v>
      </c>
    </row>
    <row r="7" spans="1:23" ht="21" customHeight="1">
      <c r="A7" s="263"/>
      <c r="B7" s="263"/>
      <c r="C7" s="263"/>
      <c r="D7" s="263"/>
      <c r="E7" s="263"/>
      <c r="F7" s="263"/>
      <c r="G7" s="263"/>
      <c r="H7" s="263"/>
      <c r="I7" s="263"/>
      <c r="J7" s="284" t="s">
        <v>57</v>
      </c>
      <c r="K7" s="247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</row>
    <row r="8" spans="1:23" ht="39.75" customHeight="1">
      <c r="A8" s="261"/>
      <c r="B8" s="245"/>
      <c r="C8" s="261"/>
      <c r="D8" s="261"/>
      <c r="E8" s="282"/>
      <c r="F8" s="282"/>
      <c r="G8" s="282"/>
      <c r="H8" s="282"/>
      <c r="I8" s="245"/>
      <c r="J8" s="32" t="s">
        <v>57</v>
      </c>
      <c r="K8" s="32" t="s">
        <v>166</v>
      </c>
      <c r="L8" s="282"/>
      <c r="M8" s="282"/>
      <c r="N8" s="282"/>
      <c r="O8" s="282"/>
      <c r="P8" s="282"/>
      <c r="Q8" s="282"/>
      <c r="R8" s="282"/>
      <c r="S8" s="282"/>
      <c r="T8" s="282"/>
      <c r="U8" s="245"/>
      <c r="V8" s="282"/>
      <c r="W8" s="282"/>
    </row>
    <row r="9" spans="1:23" ht="15" customHeight="1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7">
        <v>12</v>
      </c>
      <c r="M9" s="17">
        <v>13</v>
      </c>
      <c r="N9" s="17">
        <v>14</v>
      </c>
      <c r="O9" s="17">
        <v>15</v>
      </c>
      <c r="P9" s="17">
        <v>16</v>
      </c>
      <c r="Q9" s="17">
        <v>17</v>
      </c>
      <c r="R9" s="17">
        <v>18</v>
      </c>
      <c r="S9" s="17">
        <v>19</v>
      </c>
      <c r="T9" s="17">
        <v>20</v>
      </c>
      <c r="U9" s="10">
        <v>21</v>
      </c>
      <c r="V9" s="17">
        <v>22</v>
      </c>
      <c r="W9" s="10">
        <v>23</v>
      </c>
    </row>
    <row r="10" spans="1:23" s="137" customFormat="1" ht="20.100000000000001" customHeight="1">
      <c r="A10" s="139" t="s">
        <v>268</v>
      </c>
      <c r="B10" s="136" t="s">
        <v>280</v>
      </c>
      <c r="C10" s="139" t="s">
        <v>269</v>
      </c>
      <c r="D10" s="139" t="s">
        <v>237</v>
      </c>
      <c r="E10" s="139">
        <v>2050204</v>
      </c>
      <c r="F10" s="139" t="s">
        <v>243</v>
      </c>
      <c r="G10" s="139">
        <v>30201</v>
      </c>
      <c r="H10" s="139" t="s">
        <v>270</v>
      </c>
      <c r="I10" s="142">
        <v>70000</v>
      </c>
      <c r="J10" s="143"/>
      <c r="K10" s="143"/>
      <c r="L10" s="144"/>
      <c r="M10" s="144"/>
      <c r="N10" s="144"/>
      <c r="O10" s="144"/>
      <c r="P10" s="144"/>
      <c r="Q10" s="144"/>
      <c r="R10" s="145">
        <v>70000</v>
      </c>
      <c r="S10" s="144"/>
      <c r="T10" s="144"/>
      <c r="U10" s="143"/>
      <c r="V10" s="144">
        <v>0</v>
      </c>
      <c r="W10" s="142">
        <v>70000</v>
      </c>
    </row>
    <row r="11" spans="1:23" s="137" customFormat="1" ht="20.100000000000001" customHeight="1">
      <c r="A11" s="139" t="s">
        <v>268</v>
      </c>
      <c r="B11" s="136" t="s">
        <v>281</v>
      </c>
      <c r="C11" s="139" t="s">
        <v>271</v>
      </c>
      <c r="D11" s="139" t="s">
        <v>237</v>
      </c>
      <c r="E11" s="139">
        <v>2050204</v>
      </c>
      <c r="F11" s="139" t="s">
        <v>243</v>
      </c>
      <c r="G11" s="139">
        <v>30201</v>
      </c>
      <c r="H11" s="139" t="s">
        <v>270</v>
      </c>
      <c r="I11" s="142">
        <v>1465240</v>
      </c>
      <c r="J11" s="143"/>
      <c r="K11" s="143"/>
      <c r="L11" s="144"/>
      <c r="M11" s="144"/>
      <c r="N11" s="144"/>
      <c r="O11" s="144"/>
      <c r="P11" s="144"/>
      <c r="Q11" s="145">
        <v>1465240</v>
      </c>
      <c r="R11" s="145"/>
      <c r="S11" s="144"/>
      <c r="T11" s="144"/>
      <c r="U11" s="143"/>
      <c r="V11" s="144">
        <v>0</v>
      </c>
      <c r="W11" s="142"/>
    </row>
    <row r="12" spans="1:23" s="137" customFormat="1" ht="20.100000000000001" customHeight="1">
      <c r="A12" s="139" t="s">
        <v>268</v>
      </c>
      <c r="B12" s="136" t="s">
        <v>282</v>
      </c>
      <c r="C12" s="139" t="s">
        <v>272</v>
      </c>
      <c r="D12" s="139" t="s">
        <v>237</v>
      </c>
      <c r="E12" s="139">
        <v>2050204</v>
      </c>
      <c r="F12" s="139" t="s">
        <v>243</v>
      </c>
      <c r="G12" s="139">
        <v>30201</v>
      </c>
      <c r="H12" s="139" t="s">
        <v>270</v>
      </c>
      <c r="I12" s="142">
        <v>800000</v>
      </c>
      <c r="J12" s="143"/>
      <c r="K12" s="143"/>
      <c r="L12" s="144"/>
      <c r="M12" s="144"/>
      <c r="N12" s="144"/>
      <c r="O12" s="144"/>
      <c r="P12" s="144"/>
      <c r="Q12" s="145"/>
      <c r="R12" s="145">
        <v>800000</v>
      </c>
      <c r="S12" s="144"/>
      <c r="T12" s="144"/>
      <c r="U12" s="143"/>
      <c r="V12" s="144">
        <v>0</v>
      </c>
      <c r="W12" s="142">
        <v>800000</v>
      </c>
    </row>
    <row r="13" spans="1:23" s="121" customFormat="1" ht="20.100000000000001" customHeight="1">
      <c r="A13" s="139" t="s">
        <v>268</v>
      </c>
      <c r="B13" s="136" t="s">
        <v>283</v>
      </c>
      <c r="C13" s="139" t="s">
        <v>273</v>
      </c>
      <c r="D13" s="139" t="s">
        <v>237</v>
      </c>
      <c r="E13" s="139">
        <v>2050204</v>
      </c>
      <c r="F13" s="139" t="s">
        <v>243</v>
      </c>
      <c r="G13" s="139">
        <v>30201</v>
      </c>
      <c r="H13" s="139" t="s">
        <v>270</v>
      </c>
      <c r="I13" s="142">
        <v>50000</v>
      </c>
      <c r="J13" s="143"/>
      <c r="K13" s="143"/>
      <c r="L13" s="144"/>
      <c r="M13" s="144"/>
      <c r="N13" s="144"/>
      <c r="O13" s="144"/>
      <c r="P13" s="144"/>
      <c r="Q13" s="145"/>
      <c r="R13" s="145">
        <v>50000</v>
      </c>
      <c r="S13" s="144"/>
      <c r="T13" s="144"/>
      <c r="U13" s="143"/>
      <c r="V13" s="144">
        <v>0</v>
      </c>
      <c r="W13" s="142">
        <v>50000</v>
      </c>
    </row>
    <row r="14" spans="1:23" s="137" customFormat="1" ht="20.100000000000001" customHeight="1">
      <c r="A14" s="139" t="s">
        <v>268</v>
      </c>
      <c r="B14" s="136" t="s">
        <v>284</v>
      </c>
      <c r="C14" s="139" t="s">
        <v>274</v>
      </c>
      <c r="D14" s="139" t="s">
        <v>237</v>
      </c>
      <c r="E14" s="139">
        <v>2080599</v>
      </c>
      <c r="F14" s="139" t="s">
        <v>254</v>
      </c>
      <c r="G14" s="139">
        <v>30302</v>
      </c>
      <c r="H14" s="139" t="s">
        <v>275</v>
      </c>
      <c r="I14" s="142">
        <v>14440000</v>
      </c>
      <c r="J14" s="142">
        <v>14440000</v>
      </c>
      <c r="K14" s="142">
        <v>14440000</v>
      </c>
      <c r="L14" s="144"/>
      <c r="M14" s="144"/>
      <c r="N14" s="144"/>
      <c r="O14" s="144"/>
      <c r="P14" s="144"/>
      <c r="Q14" s="145"/>
      <c r="R14" s="145"/>
      <c r="S14" s="144"/>
      <c r="T14" s="144"/>
      <c r="U14" s="143"/>
      <c r="V14" s="144">
        <v>0</v>
      </c>
      <c r="W14" s="142"/>
    </row>
    <row r="15" spans="1:23" s="137" customFormat="1" ht="20.100000000000001" customHeight="1">
      <c r="A15" s="139" t="s">
        <v>276</v>
      </c>
      <c r="B15" s="136" t="s">
        <v>285</v>
      </c>
      <c r="C15" s="139" t="s">
        <v>277</v>
      </c>
      <c r="D15" s="139" t="s">
        <v>237</v>
      </c>
      <c r="E15" s="139">
        <v>2050203</v>
      </c>
      <c r="F15" s="139" t="s">
        <v>241</v>
      </c>
      <c r="G15" s="139">
        <v>30226</v>
      </c>
      <c r="H15" s="139" t="s">
        <v>278</v>
      </c>
      <c r="I15" s="142">
        <v>232400</v>
      </c>
      <c r="J15" s="142">
        <v>232400</v>
      </c>
      <c r="K15" s="142">
        <v>232400</v>
      </c>
      <c r="L15" s="144"/>
      <c r="M15" s="144"/>
      <c r="N15" s="144"/>
      <c r="O15" s="144"/>
      <c r="P15" s="144"/>
      <c r="Q15" s="145"/>
      <c r="R15" s="145"/>
      <c r="S15" s="144"/>
      <c r="T15" s="144"/>
      <c r="U15" s="143"/>
      <c r="V15" s="144">
        <v>0</v>
      </c>
      <c r="W15" s="142"/>
    </row>
    <row r="16" spans="1:23" s="137" customFormat="1" ht="20.100000000000001" customHeight="1">
      <c r="A16" s="139" t="s">
        <v>287</v>
      </c>
      <c r="B16" s="147" t="s">
        <v>289</v>
      </c>
      <c r="C16" s="139" t="s">
        <v>288</v>
      </c>
      <c r="D16" s="139" t="s">
        <v>237</v>
      </c>
      <c r="E16" s="139">
        <v>2050203</v>
      </c>
      <c r="F16" s="139" t="s">
        <v>241</v>
      </c>
      <c r="G16" s="139">
        <v>30201</v>
      </c>
      <c r="H16" s="139" t="s">
        <v>270</v>
      </c>
      <c r="I16" s="142">
        <v>10000</v>
      </c>
      <c r="J16" s="142"/>
      <c r="K16" s="142"/>
      <c r="L16" s="144"/>
      <c r="M16" s="144"/>
      <c r="N16" s="144"/>
      <c r="O16" s="144"/>
      <c r="P16" s="144"/>
      <c r="Q16" s="145"/>
      <c r="R16" s="145">
        <v>10000</v>
      </c>
      <c r="S16" s="144"/>
      <c r="T16" s="144"/>
      <c r="U16" s="143"/>
      <c r="V16" s="144"/>
      <c r="W16" s="142">
        <v>10000</v>
      </c>
    </row>
    <row r="17" spans="1:23" s="137" customFormat="1" ht="20.100000000000001" customHeight="1">
      <c r="A17" s="141" t="s">
        <v>276</v>
      </c>
      <c r="B17" s="136" t="s">
        <v>286</v>
      </c>
      <c r="C17" s="140" t="s">
        <v>279</v>
      </c>
      <c r="D17" s="141" t="s">
        <v>237</v>
      </c>
      <c r="E17" s="141">
        <v>2050203</v>
      </c>
      <c r="F17" s="140" t="s">
        <v>241</v>
      </c>
      <c r="G17" s="141">
        <v>30226</v>
      </c>
      <c r="H17" s="140" t="s">
        <v>278</v>
      </c>
      <c r="I17" s="146">
        <v>1320000</v>
      </c>
      <c r="J17" s="146"/>
      <c r="K17" s="146"/>
      <c r="L17" s="146"/>
      <c r="M17" s="146"/>
      <c r="N17" s="146"/>
      <c r="O17" s="146"/>
      <c r="P17" s="146"/>
      <c r="Q17" s="146"/>
      <c r="R17" s="146">
        <v>1320000</v>
      </c>
      <c r="S17" s="146"/>
      <c r="T17" s="146"/>
      <c r="U17" s="146"/>
      <c r="V17" s="146">
        <v>0</v>
      </c>
      <c r="W17" s="146">
        <v>1320000</v>
      </c>
    </row>
    <row r="18" spans="1:23" ht="18.75" customHeight="1">
      <c r="A18" s="122" t="s">
        <v>133</v>
      </c>
      <c r="B18" s="123"/>
      <c r="C18" s="123"/>
      <c r="D18" s="123"/>
      <c r="E18" s="123"/>
      <c r="F18" s="123"/>
      <c r="G18" s="123"/>
      <c r="H18" s="124"/>
      <c r="I18" s="138">
        <v>18387640</v>
      </c>
      <c r="J18" s="138">
        <v>14672400</v>
      </c>
      <c r="K18" s="138">
        <v>14672400</v>
      </c>
      <c r="L18" s="138"/>
      <c r="M18" s="138"/>
      <c r="N18" s="138"/>
      <c r="O18" s="138"/>
      <c r="P18" s="138"/>
      <c r="Q18" s="138">
        <v>1465240</v>
      </c>
      <c r="R18" s="138">
        <v>2250000</v>
      </c>
      <c r="S18" s="138"/>
      <c r="T18" s="138"/>
      <c r="U18" s="138"/>
      <c r="V18" s="138"/>
      <c r="W18" s="138">
        <v>2250000</v>
      </c>
    </row>
  </sheetData>
  <mergeCells count="27"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  <mergeCell ref="A5:A8"/>
    <mergeCell ref="B5:B8"/>
    <mergeCell ref="C5:C8"/>
    <mergeCell ref="D5:D8"/>
    <mergeCell ref="E5:E8"/>
    <mergeCell ref="F5:F8"/>
    <mergeCell ref="G5:G8"/>
    <mergeCell ref="H5:H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32"/>
  <sheetViews>
    <sheetView showZeros="0" workbookViewId="0">
      <pane ySplit="1" topLeftCell="A2" activePane="bottomLeft" state="frozen"/>
      <selection pane="bottomLeft" activeCell="A4" sqref="A4:H4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3" t="s">
        <v>167</v>
      </c>
    </row>
    <row r="3" spans="1:10" ht="39.75" customHeight="1">
      <c r="A3" s="291" t="str">
        <f>"2025"&amp;"年部门项目支出绩效目标表"</f>
        <v>2025年部门项目支出绩效目标表</v>
      </c>
      <c r="B3" s="270"/>
      <c r="C3" s="270"/>
      <c r="D3" s="270"/>
      <c r="E3" s="270"/>
      <c r="F3" s="269"/>
      <c r="G3" s="270"/>
      <c r="H3" s="269"/>
      <c r="I3" s="269"/>
      <c r="J3" s="270"/>
    </row>
    <row r="4" spans="1:10" ht="17.25" customHeight="1">
      <c r="A4" s="286" t="s">
        <v>399</v>
      </c>
      <c r="B4" s="203"/>
      <c r="C4" s="203"/>
      <c r="D4" s="203"/>
      <c r="E4" s="203"/>
      <c r="F4" s="203"/>
      <c r="G4" s="203"/>
      <c r="H4" s="203"/>
    </row>
    <row r="5" spans="1:10" ht="44.25" customHeight="1">
      <c r="A5" s="32" t="s">
        <v>145</v>
      </c>
      <c r="B5" s="32" t="s">
        <v>168</v>
      </c>
      <c r="C5" s="32" t="s">
        <v>169</v>
      </c>
      <c r="D5" s="32" t="s">
        <v>170</v>
      </c>
      <c r="E5" s="32" t="s">
        <v>171</v>
      </c>
      <c r="F5" s="33" t="s">
        <v>172</v>
      </c>
      <c r="G5" s="32" t="s">
        <v>173</v>
      </c>
      <c r="H5" s="33" t="s">
        <v>174</v>
      </c>
      <c r="I5" s="33" t="s">
        <v>175</v>
      </c>
      <c r="J5" s="32" t="s">
        <v>176</v>
      </c>
    </row>
    <row r="6" spans="1:10" ht="18.75" customHeight="1">
      <c r="A6" s="183">
        <v>1</v>
      </c>
      <c r="B6" s="183">
        <v>2</v>
      </c>
      <c r="C6" s="183">
        <v>3</v>
      </c>
      <c r="D6" s="183">
        <v>4</v>
      </c>
      <c r="E6" s="183">
        <v>5</v>
      </c>
      <c r="F6" s="182">
        <v>6</v>
      </c>
      <c r="G6" s="183">
        <v>7</v>
      </c>
      <c r="H6" s="182">
        <v>8</v>
      </c>
      <c r="I6" s="182">
        <v>9</v>
      </c>
      <c r="J6" s="183">
        <v>10</v>
      </c>
    </row>
    <row r="7" spans="1:10" ht="18" customHeight="1">
      <c r="A7" s="288" t="s">
        <v>272</v>
      </c>
      <c r="B7" s="288" t="s">
        <v>290</v>
      </c>
      <c r="C7" s="181" t="s">
        <v>299</v>
      </c>
      <c r="D7" s="181" t="s">
        <v>300</v>
      </c>
      <c r="E7" s="181" t="s">
        <v>301</v>
      </c>
      <c r="F7" s="181" t="s">
        <v>293</v>
      </c>
      <c r="G7" s="181">
        <v>1910</v>
      </c>
      <c r="H7" s="181" t="s">
        <v>302</v>
      </c>
      <c r="I7" s="181" t="s">
        <v>303</v>
      </c>
      <c r="J7" s="181">
        <v>1910</v>
      </c>
    </row>
    <row r="8" spans="1:10" ht="28.5" customHeight="1">
      <c r="A8" s="289"/>
      <c r="B8" s="289"/>
      <c r="C8" s="181" t="s">
        <v>297</v>
      </c>
      <c r="D8" s="181" t="s">
        <v>357</v>
      </c>
      <c r="E8" s="181" t="s">
        <v>298</v>
      </c>
      <c r="F8" s="181" t="s">
        <v>293</v>
      </c>
      <c r="G8" s="181">
        <v>95</v>
      </c>
      <c r="H8" s="181" t="s">
        <v>294</v>
      </c>
      <c r="I8" s="181" t="s">
        <v>303</v>
      </c>
      <c r="J8" s="181" t="s">
        <v>296</v>
      </c>
    </row>
    <row r="9" spans="1:10" ht="28.5" customHeight="1">
      <c r="A9" s="290"/>
      <c r="B9" s="290"/>
      <c r="C9" s="181" t="s">
        <v>291</v>
      </c>
      <c r="D9" s="181" t="s">
        <v>358</v>
      </c>
      <c r="E9" s="181" t="s">
        <v>292</v>
      </c>
      <c r="F9" s="181" t="s">
        <v>359</v>
      </c>
      <c r="G9" s="181">
        <v>95</v>
      </c>
      <c r="H9" s="181" t="s">
        <v>294</v>
      </c>
      <c r="I9" s="181" t="s">
        <v>303</v>
      </c>
      <c r="J9" s="181" t="s">
        <v>296</v>
      </c>
    </row>
    <row r="10" spans="1:10" ht="28.5" customHeight="1">
      <c r="A10" s="288" t="s">
        <v>279</v>
      </c>
      <c r="B10" s="288" t="s">
        <v>304</v>
      </c>
      <c r="C10" s="181" t="s">
        <v>299</v>
      </c>
      <c r="D10" s="181" t="s">
        <v>300</v>
      </c>
      <c r="E10" s="181" t="s">
        <v>311</v>
      </c>
      <c r="F10" s="181" t="s">
        <v>293</v>
      </c>
      <c r="G10" s="181">
        <v>1280</v>
      </c>
      <c r="H10" s="181" t="s">
        <v>309</v>
      </c>
      <c r="I10" s="181" t="s">
        <v>303</v>
      </c>
      <c r="J10" s="181" t="s">
        <v>312</v>
      </c>
    </row>
    <row r="11" spans="1:10" ht="28.5" customHeight="1">
      <c r="A11" s="289"/>
      <c r="B11" s="289"/>
      <c r="C11" s="181" t="s">
        <v>297</v>
      </c>
      <c r="D11" s="181" t="s">
        <v>357</v>
      </c>
      <c r="E11" s="181" t="s">
        <v>307</v>
      </c>
      <c r="F11" s="181" t="s">
        <v>293</v>
      </c>
      <c r="G11" s="181" t="s">
        <v>308</v>
      </c>
      <c r="H11" s="181"/>
      <c r="I11" s="181" t="s">
        <v>295</v>
      </c>
      <c r="J11" s="181" t="s">
        <v>310</v>
      </c>
    </row>
    <row r="12" spans="1:10" ht="28.5" customHeight="1">
      <c r="A12" s="290"/>
      <c r="B12" s="290"/>
      <c r="C12" s="181" t="s">
        <v>291</v>
      </c>
      <c r="D12" s="181" t="s">
        <v>358</v>
      </c>
      <c r="E12" s="181" t="s">
        <v>305</v>
      </c>
      <c r="F12" s="181" t="s">
        <v>359</v>
      </c>
      <c r="G12" s="181">
        <v>95</v>
      </c>
      <c r="H12" s="181" t="s">
        <v>294</v>
      </c>
      <c r="I12" s="181" t="s">
        <v>303</v>
      </c>
      <c r="J12" s="181" t="s">
        <v>306</v>
      </c>
    </row>
    <row r="13" spans="1:10" ht="18" customHeight="1">
      <c r="A13" s="288" t="s">
        <v>271</v>
      </c>
      <c r="B13" s="288" t="s">
        <v>313</v>
      </c>
      <c r="C13" s="181" t="s">
        <v>299</v>
      </c>
      <c r="D13" s="181" t="s">
        <v>300</v>
      </c>
      <c r="E13" s="181" t="s">
        <v>301</v>
      </c>
      <c r="F13" s="181" t="s">
        <v>293</v>
      </c>
      <c r="G13" s="181">
        <v>10</v>
      </c>
      <c r="H13" s="181" t="s">
        <v>294</v>
      </c>
      <c r="I13" s="181" t="s">
        <v>303</v>
      </c>
      <c r="J13" s="181">
        <v>10</v>
      </c>
    </row>
    <row r="14" spans="1:10" ht="18" customHeight="1">
      <c r="A14" s="289"/>
      <c r="B14" s="289"/>
      <c r="C14" s="181" t="s">
        <v>299</v>
      </c>
      <c r="D14" s="181" t="s">
        <v>314</v>
      </c>
      <c r="E14" s="181" t="s">
        <v>315</v>
      </c>
      <c r="F14" s="181" t="s">
        <v>293</v>
      </c>
      <c r="G14" s="181">
        <v>10</v>
      </c>
      <c r="H14" s="181" t="s">
        <v>294</v>
      </c>
      <c r="I14" s="181" t="s">
        <v>303</v>
      </c>
      <c r="J14" s="181">
        <v>10</v>
      </c>
    </row>
    <row r="15" spans="1:10" ht="18" customHeight="1">
      <c r="A15" s="289"/>
      <c r="B15" s="289"/>
      <c r="C15" s="181" t="s">
        <v>297</v>
      </c>
      <c r="D15" s="181" t="s">
        <v>357</v>
      </c>
      <c r="E15" s="181" t="s">
        <v>316</v>
      </c>
      <c r="F15" s="181" t="s">
        <v>293</v>
      </c>
      <c r="G15" s="181">
        <v>10</v>
      </c>
      <c r="H15" s="181" t="s">
        <v>294</v>
      </c>
      <c r="I15" s="181" t="s">
        <v>295</v>
      </c>
      <c r="J15" s="181">
        <v>10</v>
      </c>
    </row>
    <row r="16" spans="1:10" ht="18" customHeight="1">
      <c r="A16" s="290"/>
      <c r="B16" s="290"/>
      <c r="C16" s="181" t="s">
        <v>291</v>
      </c>
      <c r="D16" s="181" t="s">
        <v>358</v>
      </c>
      <c r="E16" s="181" t="s">
        <v>317</v>
      </c>
      <c r="F16" s="181" t="s">
        <v>293</v>
      </c>
      <c r="G16" s="181">
        <v>10</v>
      </c>
      <c r="H16" s="181" t="s">
        <v>294</v>
      </c>
      <c r="I16" s="181" t="s">
        <v>303</v>
      </c>
      <c r="J16" s="181">
        <v>10</v>
      </c>
    </row>
    <row r="17" spans="1:10" ht="30.75" customHeight="1">
      <c r="A17" s="288" t="s">
        <v>269</v>
      </c>
      <c r="B17" s="288" t="s">
        <v>313</v>
      </c>
      <c r="C17" s="181" t="s">
        <v>299</v>
      </c>
      <c r="D17" s="181" t="s">
        <v>300</v>
      </c>
      <c r="E17" s="181" t="s">
        <v>301</v>
      </c>
      <c r="F17" s="181" t="s">
        <v>293</v>
      </c>
      <c r="G17" s="181">
        <v>1910</v>
      </c>
      <c r="H17" s="181" t="s">
        <v>302</v>
      </c>
      <c r="I17" s="181" t="s">
        <v>303</v>
      </c>
      <c r="J17" s="181" t="s">
        <v>322</v>
      </c>
    </row>
    <row r="18" spans="1:10" ht="30.75" customHeight="1">
      <c r="A18" s="289"/>
      <c r="B18" s="289"/>
      <c r="C18" s="181" t="s">
        <v>297</v>
      </c>
      <c r="D18" s="181" t="s">
        <v>357</v>
      </c>
      <c r="E18" s="181" t="s">
        <v>318</v>
      </c>
      <c r="F18" s="181" t="s">
        <v>293</v>
      </c>
      <c r="G18" s="181" t="s">
        <v>319</v>
      </c>
      <c r="H18" s="181" t="s">
        <v>302</v>
      </c>
      <c r="I18" s="181" t="s">
        <v>303</v>
      </c>
      <c r="J18" s="181" t="s">
        <v>320</v>
      </c>
    </row>
    <row r="19" spans="1:10" ht="30.75" customHeight="1">
      <c r="A19" s="290"/>
      <c r="B19" s="290"/>
      <c r="C19" s="181" t="s">
        <v>291</v>
      </c>
      <c r="D19" s="181" t="s">
        <v>358</v>
      </c>
      <c r="E19" s="181" t="s">
        <v>292</v>
      </c>
      <c r="F19" s="181" t="s">
        <v>359</v>
      </c>
      <c r="G19" s="181">
        <v>95</v>
      </c>
      <c r="H19" s="181" t="s">
        <v>294</v>
      </c>
      <c r="I19" s="181" t="s">
        <v>303</v>
      </c>
      <c r="J19" s="181" t="s">
        <v>321</v>
      </c>
    </row>
    <row r="20" spans="1:10" ht="30.75" customHeight="1">
      <c r="A20" s="288" t="s">
        <v>277</v>
      </c>
      <c r="B20" s="288" t="s">
        <v>304</v>
      </c>
      <c r="C20" s="181" t="s">
        <v>299</v>
      </c>
      <c r="D20" s="181" t="s">
        <v>300</v>
      </c>
      <c r="E20" s="181" t="s">
        <v>311</v>
      </c>
      <c r="F20" s="181" t="s">
        <v>293</v>
      </c>
      <c r="G20" s="181">
        <v>1280</v>
      </c>
      <c r="H20" s="181" t="s">
        <v>309</v>
      </c>
      <c r="I20" s="181" t="s">
        <v>303</v>
      </c>
      <c r="J20" s="181" t="s">
        <v>312</v>
      </c>
    </row>
    <row r="21" spans="1:10" ht="30.75" customHeight="1">
      <c r="A21" s="289"/>
      <c r="B21" s="289"/>
      <c r="C21" s="181" t="s">
        <v>297</v>
      </c>
      <c r="D21" s="181" t="s">
        <v>357</v>
      </c>
      <c r="E21" s="181" t="s">
        <v>307</v>
      </c>
      <c r="F21" s="181" t="s">
        <v>293</v>
      </c>
      <c r="G21" s="181" t="s">
        <v>308</v>
      </c>
      <c r="H21" s="181"/>
      <c r="I21" s="181" t="s">
        <v>295</v>
      </c>
      <c r="J21" s="181" t="s">
        <v>310</v>
      </c>
    </row>
    <row r="22" spans="1:10" ht="30.75" customHeight="1">
      <c r="A22" s="290"/>
      <c r="B22" s="290"/>
      <c r="C22" s="181" t="s">
        <v>291</v>
      </c>
      <c r="D22" s="181" t="s">
        <v>358</v>
      </c>
      <c r="E22" s="181" t="s">
        <v>305</v>
      </c>
      <c r="F22" s="181" t="s">
        <v>359</v>
      </c>
      <c r="G22" s="181">
        <v>95</v>
      </c>
      <c r="H22" s="181" t="s">
        <v>294</v>
      </c>
      <c r="I22" s="181" t="s">
        <v>303</v>
      </c>
      <c r="J22" s="181" t="s">
        <v>306</v>
      </c>
    </row>
    <row r="23" spans="1:10" ht="30.75" customHeight="1">
      <c r="A23" s="288" t="s">
        <v>360</v>
      </c>
      <c r="B23" s="288" t="s">
        <v>361</v>
      </c>
      <c r="C23" s="181" t="s">
        <v>299</v>
      </c>
      <c r="D23" s="181" t="s">
        <v>300</v>
      </c>
      <c r="E23" s="181" t="s">
        <v>362</v>
      </c>
      <c r="F23" s="181" t="s">
        <v>293</v>
      </c>
      <c r="G23" s="181">
        <v>100</v>
      </c>
      <c r="H23" s="181" t="s">
        <v>294</v>
      </c>
      <c r="I23" s="181" t="s">
        <v>303</v>
      </c>
      <c r="J23" s="181" t="s">
        <v>362</v>
      </c>
    </row>
    <row r="24" spans="1:10" ht="30.75" customHeight="1">
      <c r="A24" s="289"/>
      <c r="B24" s="289"/>
      <c r="C24" s="181" t="s">
        <v>297</v>
      </c>
      <c r="D24" s="181" t="s">
        <v>363</v>
      </c>
      <c r="E24" s="181" t="s">
        <v>364</v>
      </c>
      <c r="F24" s="181" t="s">
        <v>293</v>
      </c>
      <c r="G24" s="181">
        <v>100</v>
      </c>
      <c r="H24" s="181" t="s">
        <v>294</v>
      </c>
      <c r="I24" s="181" t="s">
        <v>295</v>
      </c>
      <c r="J24" s="181" t="s">
        <v>364</v>
      </c>
    </row>
    <row r="25" spans="1:10" ht="30.75" customHeight="1">
      <c r="A25" s="290"/>
      <c r="B25" s="290"/>
      <c r="C25" s="181" t="s">
        <v>291</v>
      </c>
      <c r="D25" s="181" t="s">
        <v>358</v>
      </c>
      <c r="E25" s="181" t="s">
        <v>365</v>
      </c>
      <c r="F25" s="181" t="s">
        <v>359</v>
      </c>
      <c r="G25" s="181">
        <v>90</v>
      </c>
      <c r="H25" s="181" t="s">
        <v>294</v>
      </c>
      <c r="I25" s="181" t="s">
        <v>303</v>
      </c>
      <c r="J25" s="181" t="s">
        <v>365</v>
      </c>
    </row>
    <row r="26" spans="1:10" ht="30.75" customHeight="1">
      <c r="A26" s="288" t="s">
        <v>273</v>
      </c>
      <c r="B26" s="288" t="s">
        <v>290</v>
      </c>
      <c r="C26" s="181" t="s">
        <v>299</v>
      </c>
      <c r="D26" s="181" t="s">
        <v>300</v>
      </c>
      <c r="E26" s="181" t="s">
        <v>328</v>
      </c>
      <c r="F26" s="181" t="s">
        <v>293</v>
      </c>
      <c r="G26" s="181">
        <v>1910</v>
      </c>
      <c r="H26" s="181" t="s">
        <v>309</v>
      </c>
      <c r="I26" s="181" t="s">
        <v>303</v>
      </c>
      <c r="J26" s="181" t="s">
        <v>329</v>
      </c>
    </row>
    <row r="27" spans="1:10" ht="30.75" customHeight="1">
      <c r="A27" s="289"/>
      <c r="B27" s="289"/>
      <c r="C27" s="181" t="s">
        <v>297</v>
      </c>
      <c r="D27" s="181" t="s">
        <v>357</v>
      </c>
      <c r="E27" s="181" t="s">
        <v>325</v>
      </c>
      <c r="F27" s="181" t="s">
        <v>293</v>
      </c>
      <c r="G27" s="181" t="s">
        <v>326</v>
      </c>
      <c r="H27" s="181" t="s">
        <v>309</v>
      </c>
      <c r="I27" s="181" t="s">
        <v>303</v>
      </c>
      <c r="J27" s="181" t="s">
        <v>327</v>
      </c>
    </row>
    <row r="28" spans="1:10" ht="30.75" customHeight="1">
      <c r="A28" s="290"/>
      <c r="B28" s="290"/>
      <c r="C28" s="181" t="s">
        <v>291</v>
      </c>
      <c r="D28" s="181" t="s">
        <v>358</v>
      </c>
      <c r="E28" s="181" t="s">
        <v>323</v>
      </c>
      <c r="F28" s="181" t="s">
        <v>359</v>
      </c>
      <c r="G28" s="181">
        <v>95</v>
      </c>
      <c r="H28" s="181" t="s">
        <v>294</v>
      </c>
      <c r="I28" s="181" t="s">
        <v>303</v>
      </c>
      <c r="J28" s="181" t="s">
        <v>324</v>
      </c>
    </row>
    <row r="29" spans="1:10" ht="18" customHeight="1">
      <c r="A29" s="288" t="s">
        <v>274</v>
      </c>
      <c r="B29" s="288" t="s">
        <v>330</v>
      </c>
      <c r="C29" s="181" t="s">
        <v>299</v>
      </c>
      <c r="D29" s="181" t="s">
        <v>300</v>
      </c>
      <c r="E29" s="181" t="s">
        <v>336</v>
      </c>
      <c r="F29" s="181" t="s">
        <v>293</v>
      </c>
      <c r="G29" s="181">
        <v>100</v>
      </c>
      <c r="H29" s="181" t="s">
        <v>294</v>
      </c>
      <c r="I29" s="181" t="s">
        <v>303</v>
      </c>
      <c r="J29" s="181" t="s">
        <v>333</v>
      </c>
    </row>
    <row r="30" spans="1:10" ht="18" customHeight="1">
      <c r="A30" s="289"/>
      <c r="B30" s="289"/>
      <c r="C30" s="181" t="s">
        <v>299</v>
      </c>
      <c r="D30" s="181" t="s">
        <v>314</v>
      </c>
      <c r="E30" s="181" t="s">
        <v>334</v>
      </c>
      <c r="F30" s="181" t="s">
        <v>359</v>
      </c>
      <c r="G30" s="181">
        <v>99</v>
      </c>
      <c r="H30" s="181" t="s">
        <v>294</v>
      </c>
      <c r="I30" s="181" t="s">
        <v>303</v>
      </c>
      <c r="J30" s="181" t="s">
        <v>333</v>
      </c>
    </row>
    <row r="31" spans="1:10" ht="18" customHeight="1">
      <c r="A31" s="289"/>
      <c r="B31" s="289"/>
      <c r="C31" s="181" t="s">
        <v>297</v>
      </c>
      <c r="D31" s="181" t="s">
        <v>357</v>
      </c>
      <c r="E31" s="181" t="s">
        <v>331</v>
      </c>
      <c r="F31" s="181" t="s">
        <v>366</v>
      </c>
      <c r="G31" s="181">
        <v>80</v>
      </c>
      <c r="H31" s="181" t="s">
        <v>332</v>
      </c>
      <c r="I31" s="181" t="s">
        <v>303</v>
      </c>
      <c r="J31" s="181" t="s">
        <v>333</v>
      </c>
    </row>
    <row r="32" spans="1:10" ht="18" customHeight="1">
      <c r="A32" s="290"/>
      <c r="B32" s="290"/>
      <c r="C32" s="181" t="s">
        <v>291</v>
      </c>
      <c r="D32" s="181" t="s">
        <v>358</v>
      </c>
      <c r="E32" s="181" t="s">
        <v>335</v>
      </c>
      <c r="F32" s="181" t="s">
        <v>367</v>
      </c>
      <c r="G32" s="181">
        <v>1</v>
      </c>
      <c r="H32" s="181" t="s">
        <v>332</v>
      </c>
      <c r="I32" s="181" t="s">
        <v>303</v>
      </c>
      <c r="J32" s="181" t="s">
        <v>333</v>
      </c>
    </row>
  </sheetData>
  <mergeCells count="18">
    <mergeCell ref="A3:J3"/>
    <mergeCell ref="A4:H4"/>
    <mergeCell ref="A7:A9"/>
    <mergeCell ref="A10:A12"/>
    <mergeCell ref="A13:A16"/>
    <mergeCell ref="B7:B9"/>
    <mergeCell ref="B10:B12"/>
    <mergeCell ref="B13:B16"/>
    <mergeCell ref="A17:A19"/>
    <mergeCell ref="A20:A22"/>
    <mergeCell ref="A23:A25"/>
    <mergeCell ref="A26:A28"/>
    <mergeCell ref="A29:A32"/>
    <mergeCell ref="B17:B19"/>
    <mergeCell ref="B20:B22"/>
    <mergeCell ref="B23:B25"/>
    <mergeCell ref="B26:B28"/>
    <mergeCell ref="B29:B32"/>
  </mergeCells>
  <phoneticPr fontId="16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A4" sqref="A4:C4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58">
        <v>1</v>
      </c>
      <c r="B2" s="59">
        <v>0</v>
      </c>
      <c r="C2" s="58">
        <v>1</v>
      </c>
      <c r="D2" s="60"/>
      <c r="E2" s="60"/>
      <c r="F2" s="57" t="s">
        <v>177</v>
      </c>
    </row>
    <row r="3" spans="1:6" ht="42" customHeight="1">
      <c r="A3" s="292" t="str">
        <f>"2025"&amp;"年部门政府性基金预算支出预算表"</f>
        <v>2025年部门政府性基金预算支出预算表</v>
      </c>
      <c r="B3" s="292" t="s">
        <v>178</v>
      </c>
      <c r="C3" s="293"/>
      <c r="D3" s="238"/>
      <c r="E3" s="238"/>
      <c r="F3" s="238"/>
    </row>
    <row r="4" spans="1:6" ht="13.5" customHeight="1">
      <c r="A4" s="286" t="s">
        <v>399</v>
      </c>
      <c r="B4" s="271" t="s">
        <v>179</v>
      </c>
      <c r="C4" s="294"/>
      <c r="D4" s="60"/>
      <c r="E4" s="60"/>
      <c r="F4" s="57" t="s">
        <v>1</v>
      </c>
    </row>
    <row r="5" spans="1:6" ht="19.5" customHeight="1">
      <c r="A5" s="244" t="s">
        <v>143</v>
      </c>
      <c r="B5" s="265" t="s">
        <v>70</v>
      </c>
      <c r="C5" s="244" t="s">
        <v>71</v>
      </c>
      <c r="D5" s="277" t="s">
        <v>180</v>
      </c>
      <c r="E5" s="242"/>
      <c r="F5" s="243"/>
    </row>
    <row r="6" spans="1:6" ht="18.75" customHeight="1">
      <c r="A6" s="296"/>
      <c r="B6" s="297"/>
      <c r="C6" s="296"/>
      <c r="D6" s="8" t="s">
        <v>55</v>
      </c>
      <c r="E6" s="7" t="s">
        <v>73</v>
      </c>
      <c r="F6" s="8" t="s">
        <v>74</v>
      </c>
    </row>
    <row r="7" spans="1:6" ht="18.75" customHeight="1">
      <c r="A7" s="33">
        <v>1</v>
      </c>
      <c r="B7" s="61" t="s">
        <v>81</v>
      </c>
      <c r="C7" s="33">
        <v>3</v>
      </c>
      <c r="D7" s="62">
        <v>4</v>
      </c>
      <c r="E7" s="62">
        <v>5</v>
      </c>
      <c r="F7" s="62">
        <v>6</v>
      </c>
    </row>
    <row r="8" spans="1:6" ht="21" customHeight="1">
      <c r="A8" s="11"/>
      <c r="B8" s="11"/>
      <c r="C8" s="11"/>
      <c r="D8" s="42"/>
      <c r="E8" s="42"/>
      <c r="F8" s="42"/>
    </row>
    <row r="9" spans="1:6" ht="21" customHeight="1">
      <c r="A9" s="11"/>
      <c r="B9" s="11"/>
      <c r="C9" s="11"/>
      <c r="D9" s="42"/>
      <c r="E9" s="42"/>
      <c r="F9" s="42"/>
    </row>
    <row r="10" spans="1:6" ht="18.75" customHeight="1">
      <c r="A10" s="223" t="s">
        <v>133</v>
      </c>
      <c r="B10" s="223" t="s">
        <v>133</v>
      </c>
      <c r="C10" s="295" t="s">
        <v>133</v>
      </c>
      <c r="D10" s="42"/>
      <c r="E10" s="42"/>
      <c r="F10" s="42"/>
    </row>
    <row r="11" spans="1:6" ht="27" customHeight="1">
      <c r="A11" s="135" t="s">
        <v>337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16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5"/>
  <sheetViews>
    <sheetView showZeros="0" workbookViewId="0">
      <pane ySplit="1" topLeftCell="A2" activePane="bottomLeft" state="frozen"/>
      <selection pane="bottomLeft" activeCell="A4" sqref="A4:H4"/>
    </sheetView>
  </sheetViews>
  <sheetFormatPr defaultColWidth="9.125" defaultRowHeight="14.25" customHeight="1"/>
  <cols>
    <col min="1" max="1" width="18.75" customWidth="1"/>
    <col min="2" max="2" width="18.25" customWidth="1"/>
    <col min="3" max="3" width="13" customWidth="1"/>
    <col min="4" max="4" width="15.625" customWidth="1"/>
    <col min="5" max="5" width="15.125" customWidth="1"/>
    <col min="6" max="6" width="7.75" customWidth="1"/>
    <col min="7" max="7" width="11.125" customWidth="1"/>
    <col min="8" max="8" width="13.25" customWidth="1"/>
    <col min="9" max="9" width="16.125" customWidth="1"/>
    <col min="10" max="18" width="20" customWidth="1"/>
    <col min="19" max="19" width="19.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4"/>
      <c r="C2" s="44"/>
      <c r="R2" s="3"/>
      <c r="S2" s="3" t="s">
        <v>181</v>
      </c>
    </row>
    <row r="3" spans="1:19" ht="41.25" customHeight="1">
      <c r="A3" s="308" t="str">
        <f>"2025"&amp;"年部门政府采购预算表"</f>
        <v>2025年部门政府采购预算表</v>
      </c>
      <c r="B3" s="269"/>
      <c r="C3" s="269"/>
      <c r="D3" s="270"/>
      <c r="E3" s="270"/>
      <c r="F3" s="270"/>
      <c r="G3" s="270"/>
      <c r="H3" s="270"/>
      <c r="I3" s="270"/>
      <c r="J3" s="270"/>
      <c r="K3" s="270"/>
      <c r="L3" s="270"/>
      <c r="M3" s="269"/>
      <c r="N3" s="270"/>
      <c r="O3" s="270"/>
      <c r="P3" s="269"/>
      <c r="Q3" s="270"/>
      <c r="R3" s="269"/>
      <c r="S3" s="269"/>
    </row>
    <row r="4" spans="1:19" ht="18.75" customHeight="1">
      <c r="A4" s="309" t="s">
        <v>399</v>
      </c>
      <c r="B4" s="310"/>
      <c r="C4" s="310"/>
      <c r="D4" s="311"/>
      <c r="E4" s="311"/>
      <c r="F4" s="311"/>
      <c r="G4" s="311"/>
      <c r="H4" s="311"/>
      <c r="I4" s="4"/>
      <c r="J4" s="4"/>
      <c r="K4" s="4"/>
      <c r="L4" s="4"/>
      <c r="R4" s="5"/>
      <c r="S4" s="57" t="s">
        <v>1</v>
      </c>
    </row>
    <row r="5" spans="1:19" ht="15.75" customHeight="1">
      <c r="A5" s="281" t="s">
        <v>142</v>
      </c>
      <c r="B5" s="300" t="s">
        <v>143</v>
      </c>
      <c r="C5" s="300" t="s">
        <v>182</v>
      </c>
      <c r="D5" s="303" t="s">
        <v>183</v>
      </c>
      <c r="E5" s="303" t="s">
        <v>184</v>
      </c>
      <c r="F5" s="303" t="s">
        <v>185</v>
      </c>
      <c r="G5" s="303" t="s">
        <v>186</v>
      </c>
      <c r="H5" s="303" t="s">
        <v>187</v>
      </c>
      <c r="I5" s="312" t="s">
        <v>150</v>
      </c>
      <c r="J5" s="312"/>
      <c r="K5" s="312"/>
      <c r="L5" s="312"/>
      <c r="M5" s="275"/>
      <c r="N5" s="312"/>
      <c r="O5" s="312"/>
      <c r="P5" s="274"/>
      <c r="Q5" s="312"/>
      <c r="R5" s="275"/>
      <c r="S5" s="276"/>
    </row>
    <row r="6" spans="1:19" ht="17.25" customHeight="1">
      <c r="A6" s="285"/>
      <c r="B6" s="301"/>
      <c r="C6" s="301"/>
      <c r="D6" s="304"/>
      <c r="E6" s="304"/>
      <c r="F6" s="304"/>
      <c r="G6" s="304"/>
      <c r="H6" s="304"/>
      <c r="I6" s="304" t="s">
        <v>55</v>
      </c>
      <c r="J6" s="304" t="s">
        <v>58</v>
      </c>
      <c r="K6" s="304" t="s">
        <v>188</v>
      </c>
      <c r="L6" s="304" t="s">
        <v>189</v>
      </c>
      <c r="M6" s="306" t="s">
        <v>190</v>
      </c>
      <c r="N6" s="313" t="s">
        <v>191</v>
      </c>
      <c r="O6" s="313"/>
      <c r="P6" s="314"/>
      <c r="Q6" s="313"/>
      <c r="R6" s="315"/>
      <c r="S6" s="302"/>
    </row>
    <row r="7" spans="1:19" ht="54" customHeight="1">
      <c r="A7" s="282"/>
      <c r="B7" s="302"/>
      <c r="C7" s="302"/>
      <c r="D7" s="305"/>
      <c r="E7" s="305"/>
      <c r="F7" s="305"/>
      <c r="G7" s="305"/>
      <c r="H7" s="305"/>
      <c r="I7" s="305"/>
      <c r="J7" s="305" t="s">
        <v>57</v>
      </c>
      <c r="K7" s="305"/>
      <c r="L7" s="305"/>
      <c r="M7" s="307"/>
      <c r="N7" s="47" t="s">
        <v>57</v>
      </c>
      <c r="O7" s="47" t="s">
        <v>64</v>
      </c>
      <c r="P7" s="46" t="s">
        <v>65</v>
      </c>
      <c r="Q7" s="47" t="s">
        <v>66</v>
      </c>
      <c r="R7" s="52" t="s">
        <v>67</v>
      </c>
      <c r="S7" s="46" t="s">
        <v>68</v>
      </c>
    </row>
    <row r="8" spans="1:19" ht="18" customHeight="1">
      <c r="A8" s="55">
        <v>1</v>
      </c>
      <c r="B8" s="55" t="s">
        <v>81</v>
      </c>
      <c r="C8" s="179">
        <v>3</v>
      </c>
      <c r="D8" s="56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174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</row>
    <row r="9" spans="1:19" s="148" customFormat="1" ht="18" customHeight="1">
      <c r="A9" s="167" t="s">
        <v>354</v>
      </c>
      <c r="B9" s="177" t="s">
        <v>352</v>
      </c>
      <c r="C9" s="180" t="s">
        <v>356</v>
      </c>
      <c r="D9" s="178" t="s">
        <v>345</v>
      </c>
      <c r="E9" s="165" t="s">
        <v>346</v>
      </c>
      <c r="F9" s="165" t="s">
        <v>347</v>
      </c>
      <c r="G9" s="166">
        <v>1</v>
      </c>
      <c r="H9" s="168"/>
      <c r="I9" s="168">
        <v>344000</v>
      </c>
      <c r="J9" s="170">
        <v>344000</v>
      </c>
      <c r="K9" s="175"/>
      <c r="L9" s="172"/>
      <c r="M9" s="55"/>
      <c r="N9" s="55"/>
      <c r="O9" s="55"/>
      <c r="P9" s="55"/>
      <c r="Q9" s="55"/>
      <c r="R9" s="55"/>
      <c r="S9" s="55"/>
    </row>
    <row r="10" spans="1:19" s="148" customFormat="1" ht="18" customHeight="1">
      <c r="A10" s="167" t="s">
        <v>354</v>
      </c>
      <c r="B10" s="177" t="s">
        <v>352</v>
      </c>
      <c r="C10" s="180" t="s">
        <v>356</v>
      </c>
      <c r="D10" s="178" t="s">
        <v>348</v>
      </c>
      <c r="E10" s="165" t="s">
        <v>346</v>
      </c>
      <c r="F10" s="165" t="s">
        <v>347</v>
      </c>
      <c r="G10" s="166">
        <v>1</v>
      </c>
      <c r="H10" s="168"/>
      <c r="I10" s="168">
        <v>208000</v>
      </c>
      <c r="J10" s="170">
        <v>208000</v>
      </c>
      <c r="K10" s="175"/>
      <c r="L10" s="172"/>
      <c r="M10" s="55"/>
      <c r="N10" s="55"/>
      <c r="O10" s="55"/>
      <c r="P10" s="55"/>
      <c r="Q10" s="55"/>
      <c r="R10" s="55"/>
      <c r="S10" s="55"/>
    </row>
    <row r="11" spans="1:19" s="148" customFormat="1" ht="18" customHeight="1">
      <c r="A11" s="167" t="s">
        <v>354</v>
      </c>
      <c r="B11" s="177" t="s">
        <v>352</v>
      </c>
      <c r="C11" s="180" t="s">
        <v>356</v>
      </c>
      <c r="D11" s="178" t="s">
        <v>349</v>
      </c>
      <c r="E11" s="165" t="s">
        <v>346</v>
      </c>
      <c r="F11" s="165" t="s">
        <v>347</v>
      </c>
      <c r="G11" s="166">
        <v>1</v>
      </c>
      <c r="H11" s="168"/>
      <c r="I11" s="168">
        <v>48000</v>
      </c>
      <c r="J11" s="170">
        <v>48000</v>
      </c>
      <c r="K11" s="175"/>
      <c r="L11" s="172"/>
      <c r="M11" s="55"/>
      <c r="N11" s="55"/>
      <c r="O11" s="55"/>
      <c r="P11" s="55"/>
      <c r="Q11" s="55"/>
      <c r="R11" s="55"/>
      <c r="S11" s="55"/>
    </row>
    <row r="12" spans="1:19" s="148" customFormat="1" ht="18" customHeight="1">
      <c r="A12" s="167" t="s">
        <v>354</v>
      </c>
      <c r="B12" s="177" t="s">
        <v>352</v>
      </c>
      <c r="C12" s="180" t="s">
        <v>356</v>
      </c>
      <c r="D12" s="178" t="s">
        <v>350</v>
      </c>
      <c r="E12" s="165" t="s">
        <v>346</v>
      </c>
      <c r="F12" s="165" t="s">
        <v>347</v>
      </c>
      <c r="G12" s="166">
        <v>1</v>
      </c>
      <c r="H12" s="168"/>
      <c r="I12" s="168">
        <v>48000</v>
      </c>
      <c r="J12" s="170">
        <v>48000</v>
      </c>
      <c r="K12" s="175"/>
      <c r="L12" s="172"/>
      <c r="M12" s="55"/>
      <c r="N12" s="55"/>
      <c r="O12" s="55"/>
      <c r="P12" s="55"/>
      <c r="Q12" s="55"/>
      <c r="R12" s="55"/>
      <c r="S12" s="55"/>
    </row>
    <row r="13" spans="1:19" s="148" customFormat="1" ht="18" customHeight="1">
      <c r="A13" s="167" t="s">
        <v>354</v>
      </c>
      <c r="B13" s="177" t="s">
        <v>352</v>
      </c>
      <c r="C13" s="180" t="s">
        <v>356</v>
      </c>
      <c r="D13" s="178" t="s">
        <v>351</v>
      </c>
      <c r="E13" s="165" t="s">
        <v>346</v>
      </c>
      <c r="F13" s="165" t="s">
        <v>347</v>
      </c>
      <c r="G13" s="166">
        <v>1</v>
      </c>
      <c r="H13" s="168"/>
      <c r="I13" s="168">
        <v>198000</v>
      </c>
      <c r="J13" s="170">
        <v>198000</v>
      </c>
      <c r="K13" s="175"/>
      <c r="L13" s="172"/>
      <c r="M13" s="55"/>
      <c r="N13" s="55"/>
      <c r="O13" s="55"/>
      <c r="P13" s="55"/>
      <c r="Q13" s="55"/>
      <c r="R13" s="55"/>
      <c r="S13" s="55"/>
    </row>
    <row r="14" spans="1:19" ht="21" customHeight="1">
      <c r="A14" s="316" t="s">
        <v>133</v>
      </c>
      <c r="B14" s="317"/>
      <c r="C14" s="317"/>
      <c r="D14" s="318"/>
      <c r="E14" s="318"/>
      <c r="F14" s="318"/>
      <c r="G14" s="210"/>
      <c r="H14" s="169"/>
      <c r="I14" s="169">
        <v>846000</v>
      </c>
      <c r="J14" s="171">
        <v>846000</v>
      </c>
      <c r="K14" s="176"/>
      <c r="L14" s="173"/>
      <c r="M14" s="42"/>
      <c r="N14" s="42"/>
      <c r="O14" s="42"/>
      <c r="P14" s="42"/>
      <c r="Q14" s="42"/>
      <c r="R14" s="42"/>
      <c r="S14" s="42"/>
    </row>
    <row r="15" spans="1:19" ht="21" customHeight="1">
      <c r="A15" s="251" t="s">
        <v>192</v>
      </c>
      <c r="B15" s="271"/>
      <c r="C15" s="271"/>
      <c r="D15" s="251"/>
      <c r="E15" s="251"/>
      <c r="F15" s="251"/>
      <c r="G15" s="298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</row>
  </sheetData>
  <mergeCells count="19">
    <mergeCell ref="A3:S3"/>
    <mergeCell ref="A4:H4"/>
    <mergeCell ref="I5:S5"/>
    <mergeCell ref="N6:S6"/>
    <mergeCell ref="A14:G14"/>
    <mergeCell ref="A15:S15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honeticPr fontId="16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 pane="bottomLeft" activeCell="D19" sqref="D19"/>
    </sheetView>
  </sheetViews>
  <sheetFormatPr defaultColWidth="9.125" defaultRowHeight="14.25" customHeight="1"/>
  <cols>
    <col min="1" max="1" width="17.375" customWidth="1"/>
    <col min="2" max="2" width="16.75" customWidth="1"/>
    <col min="3" max="3" width="20.375" customWidth="1"/>
    <col min="4" max="4" width="15.75" customWidth="1"/>
    <col min="5" max="5" width="26.75" customWidth="1"/>
    <col min="6" max="6" width="18.875" customWidth="1"/>
    <col min="7" max="7" width="15.5" customWidth="1"/>
    <col min="8" max="8" width="17.875" customWidth="1"/>
    <col min="9" max="9" width="15.625" customWidth="1"/>
    <col min="10" max="10" width="13.375" customWidth="1"/>
    <col min="11" max="11" width="13.5" customWidth="1"/>
    <col min="12" max="12" width="15.125" customWidth="1"/>
    <col min="13" max="18" width="20.375" customWidth="1"/>
    <col min="19" max="20" width="20.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39"/>
      <c r="B2" s="44"/>
      <c r="C2" s="44"/>
      <c r="D2" s="44"/>
      <c r="E2" s="44"/>
      <c r="F2" s="44"/>
      <c r="G2" s="44"/>
      <c r="H2" s="39"/>
      <c r="I2" s="39"/>
      <c r="J2" s="39"/>
      <c r="K2" s="39"/>
      <c r="L2" s="39"/>
      <c r="M2" s="39"/>
      <c r="N2" s="51"/>
      <c r="O2" s="39"/>
      <c r="P2" s="39"/>
      <c r="Q2" s="44"/>
      <c r="R2" s="39"/>
      <c r="S2" s="53"/>
      <c r="T2" s="53" t="s">
        <v>193</v>
      </c>
    </row>
    <row r="3" spans="1:20" ht="41.25" customHeight="1">
      <c r="A3" s="308" t="str">
        <f>"2025"&amp;"年部门政府购买服务预算表"</f>
        <v>2025年部门政府购买服务预算表</v>
      </c>
      <c r="B3" s="269"/>
      <c r="C3" s="269"/>
      <c r="D3" s="269"/>
      <c r="E3" s="269"/>
      <c r="F3" s="269"/>
      <c r="G3" s="269"/>
      <c r="H3" s="319"/>
      <c r="I3" s="319"/>
      <c r="J3" s="319"/>
      <c r="K3" s="319"/>
      <c r="L3" s="319"/>
      <c r="M3" s="319"/>
      <c r="N3" s="320"/>
      <c r="O3" s="319"/>
      <c r="P3" s="319"/>
      <c r="Q3" s="269"/>
      <c r="R3" s="319"/>
      <c r="S3" s="320"/>
      <c r="T3" s="269"/>
    </row>
    <row r="4" spans="1:20" ht="22.5" customHeight="1">
      <c r="A4" s="321" t="s">
        <v>399</v>
      </c>
      <c r="B4" s="310"/>
      <c r="C4" s="310"/>
      <c r="D4" s="310"/>
      <c r="E4" s="310"/>
      <c r="F4" s="310"/>
      <c r="G4" s="310"/>
      <c r="H4" s="322"/>
      <c r="I4" s="322"/>
      <c r="J4" s="38"/>
      <c r="K4" s="38"/>
      <c r="L4" s="38"/>
      <c r="M4" s="38"/>
      <c r="N4" s="51"/>
      <c r="O4" s="39"/>
      <c r="P4" s="39"/>
      <c r="Q4" s="44"/>
      <c r="R4" s="39"/>
      <c r="S4" s="54"/>
      <c r="T4" s="53" t="s">
        <v>1</v>
      </c>
    </row>
    <row r="5" spans="1:20" ht="24" customHeight="1">
      <c r="A5" s="281" t="s">
        <v>142</v>
      </c>
      <c r="B5" s="300" t="s">
        <v>143</v>
      </c>
      <c r="C5" s="300" t="s">
        <v>182</v>
      </c>
      <c r="D5" s="300" t="s">
        <v>194</v>
      </c>
      <c r="E5" s="300" t="s">
        <v>195</v>
      </c>
      <c r="F5" s="300" t="s">
        <v>196</v>
      </c>
      <c r="G5" s="300" t="s">
        <v>197</v>
      </c>
      <c r="H5" s="303" t="s">
        <v>198</v>
      </c>
      <c r="I5" s="303" t="s">
        <v>199</v>
      </c>
      <c r="J5" s="312" t="s">
        <v>150</v>
      </c>
      <c r="K5" s="312"/>
      <c r="L5" s="312"/>
      <c r="M5" s="312"/>
      <c r="N5" s="275"/>
      <c r="O5" s="312"/>
      <c r="P5" s="312"/>
      <c r="Q5" s="274"/>
      <c r="R5" s="312"/>
      <c r="S5" s="275"/>
      <c r="T5" s="276"/>
    </row>
    <row r="6" spans="1:20" ht="24" customHeight="1">
      <c r="A6" s="285"/>
      <c r="B6" s="301"/>
      <c r="C6" s="301"/>
      <c r="D6" s="301"/>
      <c r="E6" s="301"/>
      <c r="F6" s="301"/>
      <c r="G6" s="301"/>
      <c r="H6" s="304"/>
      <c r="I6" s="304"/>
      <c r="J6" s="304" t="s">
        <v>55</v>
      </c>
      <c r="K6" s="304" t="s">
        <v>58</v>
      </c>
      <c r="L6" s="304" t="s">
        <v>188</v>
      </c>
      <c r="M6" s="304" t="s">
        <v>189</v>
      </c>
      <c r="N6" s="306" t="s">
        <v>190</v>
      </c>
      <c r="O6" s="313" t="s">
        <v>191</v>
      </c>
      <c r="P6" s="313"/>
      <c r="Q6" s="314"/>
      <c r="R6" s="313"/>
      <c r="S6" s="315"/>
      <c r="T6" s="302"/>
    </row>
    <row r="7" spans="1:20" ht="54" customHeight="1">
      <c r="A7" s="282"/>
      <c r="B7" s="302"/>
      <c r="C7" s="302"/>
      <c r="D7" s="302"/>
      <c r="E7" s="302"/>
      <c r="F7" s="302"/>
      <c r="G7" s="302"/>
      <c r="H7" s="305"/>
      <c r="I7" s="305"/>
      <c r="J7" s="305"/>
      <c r="K7" s="305" t="s">
        <v>57</v>
      </c>
      <c r="L7" s="305"/>
      <c r="M7" s="305"/>
      <c r="N7" s="307"/>
      <c r="O7" s="47" t="s">
        <v>57</v>
      </c>
      <c r="P7" s="47" t="s">
        <v>64</v>
      </c>
      <c r="Q7" s="46" t="s">
        <v>65</v>
      </c>
      <c r="R7" s="47" t="s">
        <v>66</v>
      </c>
      <c r="S7" s="52" t="s">
        <v>67</v>
      </c>
      <c r="T7" s="46" t="s">
        <v>68</v>
      </c>
    </row>
    <row r="8" spans="1:20" ht="17.25" customHeight="1">
      <c r="A8" s="9">
        <v>1</v>
      </c>
      <c r="B8" s="46">
        <v>2</v>
      </c>
      <c r="C8" s="9">
        <v>3</v>
      </c>
      <c r="D8" s="9">
        <v>4</v>
      </c>
      <c r="E8" s="46">
        <v>5</v>
      </c>
      <c r="F8" s="9">
        <v>6</v>
      </c>
      <c r="G8" s="9">
        <v>7</v>
      </c>
      <c r="H8" s="46">
        <v>8</v>
      </c>
      <c r="I8" s="9">
        <v>9</v>
      </c>
      <c r="J8" s="9">
        <v>10</v>
      </c>
      <c r="K8" s="46">
        <v>11</v>
      </c>
      <c r="L8" s="9">
        <v>12</v>
      </c>
      <c r="M8" s="9">
        <v>13</v>
      </c>
      <c r="N8" s="46">
        <v>14</v>
      </c>
      <c r="O8" s="9">
        <v>15</v>
      </c>
      <c r="P8" s="9">
        <v>16</v>
      </c>
      <c r="Q8" s="46">
        <v>17</v>
      </c>
      <c r="R8" s="9">
        <v>18</v>
      </c>
      <c r="S8" s="9">
        <v>19</v>
      </c>
      <c r="T8" s="9">
        <v>20</v>
      </c>
    </row>
    <row r="9" spans="1:20" ht="21" customHeight="1">
      <c r="A9" s="48"/>
      <c r="B9" s="49"/>
      <c r="C9" s="49"/>
      <c r="D9" s="49"/>
      <c r="E9" s="49"/>
      <c r="F9" s="49"/>
      <c r="G9" s="49"/>
      <c r="H9" s="50"/>
      <c r="I9" s="50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spans="1:20" ht="21" customHeight="1">
      <c r="A10" s="316" t="s">
        <v>133</v>
      </c>
      <c r="B10" s="317"/>
      <c r="C10" s="317"/>
      <c r="D10" s="317"/>
      <c r="E10" s="317"/>
      <c r="F10" s="317"/>
      <c r="G10" s="317"/>
      <c r="H10" s="318"/>
      <c r="I10" s="220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0" ht="19.5" customHeight="1">
      <c r="A11" s="149" t="s">
        <v>400</v>
      </c>
      <c r="E11" s="149"/>
    </row>
    <row r="12" spans="1:20" ht="19.5" customHeight="1"/>
  </sheetData>
  <mergeCells count="19"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A3:T3"/>
    <mergeCell ref="A4:I4"/>
    <mergeCell ref="J5:T5"/>
    <mergeCell ref="O6:T6"/>
    <mergeCell ref="J6:J7"/>
    <mergeCell ref="K6:K7"/>
  </mergeCells>
  <phoneticPr fontId="16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 pane="bottomLeft" activeCell="G10" sqref="G10:I11"/>
    </sheetView>
  </sheetViews>
  <sheetFormatPr defaultColWidth="9.125" defaultRowHeight="14.25" customHeight="1"/>
  <cols>
    <col min="1" max="1" width="28.125" customWidth="1"/>
    <col min="2" max="24" width="20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D2" s="37"/>
      <c r="W2" s="3"/>
      <c r="X2" s="3" t="s">
        <v>200</v>
      </c>
    </row>
    <row r="3" spans="1:24" ht="41.25" customHeight="1">
      <c r="A3" s="308" t="str">
        <f>"2025"&amp;"年对下转移支付预算表"</f>
        <v>2025年对下转移支付预算表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69"/>
      <c r="X3" s="269"/>
    </row>
    <row r="4" spans="1:24" ht="18" customHeight="1">
      <c r="A4" s="321" t="s">
        <v>399</v>
      </c>
      <c r="B4" s="322"/>
      <c r="C4" s="322"/>
      <c r="D4" s="323"/>
      <c r="E4" s="324"/>
      <c r="F4" s="324"/>
      <c r="G4" s="324"/>
      <c r="H4" s="324"/>
      <c r="I4" s="324"/>
      <c r="W4" s="5"/>
      <c r="X4" s="5" t="s">
        <v>1</v>
      </c>
    </row>
    <row r="5" spans="1:24" ht="19.5" customHeight="1">
      <c r="A5" s="287" t="s">
        <v>201</v>
      </c>
      <c r="B5" s="277" t="s">
        <v>150</v>
      </c>
      <c r="C5" s="242"/>
      <c r="D5" s="242"/>
      <c r="E5" s="277" t="s">
        <v>202</v>
      </c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74"/>
      <c r="X5" s="276"/>
    </row>
    <row r="6" spans="1:24" ht="40.5" customHeight="1">
      <c r="A6" s="245"/>
      <c r="B6" s="13" t="s">
        <v>55</v>
      </c>
      <c r="C6" s="6" t="s">
        <v>58</v>
      </c>
      <c r="D6" s="40" t="s">
        <v>188</v>
      </c>
      <c r="E6" s="22" t="s">
        <v>203</v>
      </c>
      <c r="F6" s="22" t="s">
        <v>204</v>
      </c>
      <c r="G6" s="22" t="s">
        <v>205</v>
      </c>
      <c r="H6" s="22" t="s">
        <v>206</v>
      </c>
      <c r="I6" s="22" t="s">
        <v>207</v>
      </c>
      <c r="J6" s="22" t="s">
        <v>208</v>
      </c>
      <c r="K6" s="22" t="s">
        <v>209</v>
      </c>
      <c r="L6" s="22" t="s">
        <v>210</v>
      </c>
      <c r="M6" s="22" t="s">
        <v>211</v>
      </c>
      <c r="N6" s="22" t="s">
        <v>212</v>
      </c>
      <c r="O6" s="22" t="s">
        <v>213</v>
      </c>
      <c r="P6" s="22" t="s">
        <v>214</v>
      </c>
      <c r="Q6" s="22" t="s">
        <v>215</v>
      </c>
      <c r="R6" s="22" t="s">
        <v>216</v>
      </c>
      <c r="S6" s="22" t="s">
        <v>217</v>
      </c>
      <c r="T6" s="22" t="s">
        <v>218</v>
      </c>
      <c r="U6" s="22" t="s">
        <v>219</v>
      </c>
      <c r="V6" s="22" t="s">
        <v>220</v>
      </c>
      <c r="W6" s="22" t="s">
        <v>221</v>
      </c>
      <c r="X6" s="43" t="s">
        <v>222</v>
      </c>
    </row>
    <row r="7" spans="1:24" ht="19.5" customHeight="1">
      <c r="A7" s="10">
        <v>1</v>
      </c>
      <c r="B7" s="10">
        <v>2</v>
      </c>
      <c r="C7" s="10">
        <v>3</v>
      </c>
      <c r="D7" s="41">
        <v>4</v>
      </c>
      <c r="E7" s="17">
        <v>5</v>
      </c>
      <c r="F7" s="10">
        <v>6</v>
      </c>
      <c r="G7" s="10">
        <v>7</v>
      </c>
      <c r="H7" s="41">
        <v>8</v>
      </c>
      <c r="I7" s="10">
        <v>9</v>
      </c>
      <c r="J7" s="10">
        <v>10</v>
      </c>
      <c r="K7" s="10">
        <v>11</v>
      </c>
      <c r="L7" s="41">
        <v>12</v>
      </c>
      <c r="M7" s="10">
        <v>13</v>
      </c>
      <c r="N7" s="10">
        <v>14</v>
      </c>
      <c r="O7" s="10">
        <v>15</v>
      </c>
      <c r="P7" s="41">
        <v>16</v>
      </c>
      <c r="Q7" s="10">
        <v>17</v>
      </c>
      <c r="R7" s="10">
        <v>18</v>
      </c>
      <c r="S7" s="10">
        <v>19</v>
      </c>
      <c r="T7" s="41">
        <v>20</v>
      </c>
      <c r="U7" s="41">
        <v>21</v>
      </c>
      <c r="V7" s="41">
        <v>22</v>
      </c>
      <c r="W7" s="17">
        <v>23</v>
      </c>
      <c r="X7" s="17">
        <v>24</v>
      </c>
    </row>
    <row r="8" spans="1:24" ht="19.5" customHeight="1">
      <c r="A8" s="14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</row>
    <row r="9" spans="1:24" ht="19.5" customHeight="1">
      <c r="A9" s="34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1:24" ht="31.5" customHeight="1">
      <c r="A10" s="149" t="s">
        <v>401</v>
      </c>
      <c r="G10" s="135"/>
    </row>
  </sheetData>
  <mergeCells count="5">
    <mergeCell ref="A3:X3"/>
    <mergeCell ref="A4:I4"/>
    <mergeCell ref="B5:D5"/>
    <mergeCell ref="E5:X5"/>
    <mergeCell ref="A5:A6"/>
  </mergeCells>
  <phoneticPr fontId="16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B17" sqref="B17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3" t="s">
        <v>223</v>
      </c>
    </row>
    <row r="3" spans="1:10" ht="41.25" customHeight="1">
      <c r="A3" s="291" t="str">
        <f>"2025"&amp;"年对下转移支付绩效目标表"</f>
        <v>2025年对下转移支付绩效目标表</v>
      </c>
      <c r="B3" s="270"/>
      <c r="C3" s="270"/>
      <c r="D3" s="270"/>
      <c r="E3" s="270"/>
      <c r="F3" s="269"/>
      <c r="G3" s="270"/>
      <c r="H3" s="269"/>
      <c r="I3" s="269"/>
      <c r="J3" s="270"/>
    </row>
    <row r="4" spans="1:10" ht="17.25" customHeight="1">
      <c r="A4" s="286" t="s">
        <v>399</v>
      </c>
      <c r="B4" s="203"/>
      <c r="C4" s="203"/>
      <c r="D4" s="203"/>
      <c r="E4" s="203"/>
      <c r="F4" s="203"/>
      <c r="G4" s="203"/>
      <c r="H4" s="203"/>
    </row>
    <row r="5" spans="1:10" ht="44.25" customHeight="1">
      <c r="A5" s="32" t="s">
        <v>201</v>
      </c>
      <c r="B5" s="32" t="s">
        <v>168</v>
      </c>
      <c r="C5" s="32" t="s">
        <v>169</v>
      </c>
      <c r="D5" s="32" t="s">
        <v>170</v>
      </c>
      <c r="E5" s="32" t="s">
        <v>171</v>
      </c>
      <c r="F5" s="33" t="s">
        <v>172</v>
      </c>
      <c r="G5" s="32" t="s">
        <v>173</v>
      </c>
      <c r="H5" s="33" t="s">
        <v>174</v>
      </c>
      <c r="I5" s="33" t="s">
        <v>175</v>
      </c>
      <c r="J5" s="32" t="s">
        <v>176</v>
      </c>
    </row>
    <row r="6" spans="1:10" ht="14.25" customHeight="1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3">
        <v>6</v>
      </c>
      <c r="G6" s="32">
        <v>7</v>
      </c>
      <c r="H6" s="33">
        <v>8</v>
      </c>
      <c r="I6" s="33">
        <v>9</v>
      </c>
      <c r="J6" s="32">
        <v>10</v>
      </c>
    </row>
    <row r="7" spans="1:10" ht="42" customHeight="1">
      <c r="A7" s="14"/>
      <c r="B7" s="34"/>
      <c r="C7" s="34"/>
      <c r="D7" s="34"/>
      <c r="E7" s="35"/>
      <c r="F7" s="36"/>
      <c r="G7" s="35"/>
      <c r="H7" s="36"/>
      <c r="I7" s="36"/>
      <c r="J7" s="35"/>
    </row>
    <row r="8" spans="1:10" ht="42" customHeight="1">
      <c r="A8" s="14"/>
      <c r="B8" s="11"/>
      <c r="C8" s="11"/>
      <c r="D8" s="11"/>
      <c r="E8" s="14"/>
      <c r="F8" s="11"/>
      <c r="G8" s="14"/>
      <c r="H8" s="11"/>
      <c r="I8" s="11"/>
      <c r="J8" s="14"/>
    </row>
    <row r="9" spans="1:10" ht="19.5" customHeight="1">
      <c r="A9" s="135" t="s">
        <v>338</v>
      </c>
    </row>
  </sheetData>
  <mergeCells count="2">
    <mergeCell ref="A3:J3"/>
    <mergeCell ref="A4:H4"/>
  </mergeCells>
  <phoneticPr fontId="16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B13" sqref="B13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325" t="s">
        <v>224</v>
      </c>
      <c r="B2" s="326"/>
      <c r="C2" s="326"/>
      <c r="D2" s="327"/>
      <c r="E2" s="327"/>
      <c r="F2" s="327"/>
      <c r="G2" s="326"/>
      <c r="H2" s="326"/>
      <c r="I2" s="327"/>
    </row>
    <row r="3" spans="1:9" ht="41.25" customHeight="1">
      <c r="A3" s="202" t="str">
        <f>"2025"&amp;"年新增资产配置预算表"</f>
        <v>2025年新增资产配置预算表</v>
      </c>
      <c r="B3" s="250"/>
      <c r="C3" s="250"/>
      <c r="D3" s="249"/>
      <c r="E3" s="249"/>
      <c r="F3" s="249"/>
      <c r="G3" s="250"/>
      <c r="H3" s="250"/>
      <c r="I3" s="249"/>
    </row>
    <row r="4" spans="1:9" ht="14.25" customHeight="1">
      <c r="A4" s="328" t="s">
        <v>399</v>
      </c>
      <c r="B4" s="329"/>
      <c r="C4" s="329"/>
      <c r="D4" s="21"/>
      <c r="F4" s="20"/>
      <c r="G4" s="19"/>
      <c r="H4" s="19"/>
      <c r="I4" s="31" t="s">
        <v>1</v>
      </c>
    </row>
    <row r="5" spans="1:9" ht="28.5" customHeight="1">
      <c r="A5" s="253" t="s">
        <v>142</v>
      </c>
      <c r="B5" s="254" t="s">
        <v>143</v>
      </c>
      <c r="C5" s="214" t="s">
        <v>225</v>
      </c>
      <c r="D5" s="253" t="s">
        <v>226</v>
      </c>
      <c r="E5" s="253" t="s">
        <v>227</v>
      </c>
      <c r="F5" s="253" t="s">
        <v>228</v>
      </c>
      <c r="G5" s="254" t="s">
        <v>229</v>
      </c>
      <c r="H5" s="330"/>
      <c r="I5" s="253"/>
    </row>
    <row r="6" spans="1:9" ht="21" customHeight="1">
      <c r="A6" s="214"/>
      <c r="B6" s="257"/>
      <c r="C6" s="257"/>
      <c r="D6" s="256"/>
      <c r="E6" s="257"/>
      <c r="F6" s="257"/>
      <c r="G6" s="22" t="s">
        <v>186</v>
      </c>
      <c r="H6" s="22" t="s">
        <v>230</v>
      </c>
      <c r="I6" s="22" t="s">
        <v>231</v>
      </c>
    </row>
    <row r="7" spans="1:9" ht="17.25" customHeight="1">
      <c r="A7" s="23" t="s">
        <v>80</v>
      </c>
      <c r="B7" s="24"/>
      <c r="C7" s="25" t="s">
        <v>81</v>
      </c>
      <c r="D7" s="23" t="s">
        <v>82</v>
      </c>
      <c r="E7" s="26" t="s">
        <v>83</v>
      </c>
      <c r="F7" s="23" t="s">
        <v>84</v>
      </c>
      <c r="G7" s="25" t="s">
        <v>85</v>
      </c>
      <c r="H7" s="27" t="s">
        <v>86</v>
      </c>
      <c r="I7" s="26" t="s">
        <v>87</v>
      </c>
    </row>
    <row r="8" spans="1:9" ht="19.5" customHeight="1">
      <c r="A8" s="28"/>
      <c r="B8" s="16"/>
      <c r="C8" s="16"/>
      <c r="D8" s="14"/>
      <c r="E8" s="11"/>
      <c r="F8" s="27"/>
      <c r="G8" s="29"/>
      <c r="H8" s="30"/>
      <c r="I8" s="30"/>
    </row>
    <row r="9" spans="1:9" ht="19.5" customHeight="1">
      <c r="A9" s="331" t="s">
        <v>55</v>
      </c>
      <c r="B9" s="332"/>
      <c r="C9" s="332"/>
      <c r="D9" s="333"/>
      <c r="E9" s="334"/>
      <c r="F9" s="334"/>
      <c r="G9" s="29"/>
      <c r="H9" s="30"/>
      <c r="I9" s="30"/>
    </row>
    <row r="10" spans="1:9" ht="23.25" customHeight="1">
      <c r="A10" s="135" t="s">
        <v>339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16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 pane="bottomLeft" activeCell="G15" sqref="G15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2"/>
      <c r="E2" s="2"/>
      <c r="F2" s="2"/>
      <c r="G2" s="2"/>
      <c r="K2" s="3" t="s">
        <v>232</v>
      </c>
    </row>
    <row r="3" spans="1:11" ht="41.25" customHeight="1">
      <c r="A3" s="270" t="str">
        <f>"2025"&amp;"年上级转移支付补助项目支出预算表"</f>
        <v>2025年上级转移支付补助项目支出预算表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</row>
    <row r="4" spans="1:11" ht="13.5" customHeight="1">
      <c r="A4" s="286" t="s">
        <v>399</v>
      </c>
      <c r="B4" s="272"/>
      <c r="C4" s="272"/>
      <c r="D4" s="272"/>
      <c r="E4" s="272"/>
      <c r="F4" s="272"/>
      <c r="G4" s="272"/>
      <c r="H4" s="4"/>
      <c r="I4" s="4"/>
      <c r="J4" s="4"/>
      <c r="K4" s="5" t="s">
        <v>1</v>
      </c>
    </row>
    <row r="5" spans="1:11" ht="21.75" customHeight="1">
      <c r="A5" s="260" t="s">
        <v>161</v>
      </c>
      <c r="B5" s="260" t="s">
        <v>145</v>
      </c>
      <c r="C5" s="260" t="s">
        <v>162</v>
      </c>
      <c r="D5" s="281" t="s">
        <v>146</v>
      </c>
      <c r="E5" s="281" t="s">
        <v>147</v>
      </c>
      <c r="F5" s="281" t="s">
        <v>163</v>
      </c>
      <c r="G5" s="281" t="s">
        <v>164</v>
      </c>
      <c r="H5" s="287" t="s">
        <v>55</v>
      </c>
      <c r="I5" s="277" t="s">
        <v>233</v>
      </c>
      <c r="J5" s="242"/>
      <c r="K5" s="243"/>
    </row>
    <row r="6" spans="1:11" ht="21.75" customHeight="1">
      <c r="A6" s="262"/>
      <c r="B6" s="262"/>
      <c r="C6" s="262"/>
      <c r="D6" s="285"/>
      <c r="E6" s="285"/>
      <c r="F6" s="285"/>
      <c r="G6" s="285"/>
      <c r="H6" s="263"/>
      <c r="I6" s="281" t="s">
        <v>58</v>
      </c>
      <c r="J6" s="281" t="s">
        <v>59</v>
      </c>
      <c r="K6" s="281" t="s">
        <v>60</v>
      </c>
    </row>
    <row r="7" spans="1:11" ht="40.5" customHeight="1">
      <c r="A7" s="261"/>
      <c r="B7" s="261"/>
      <c r="C7" s="261"/>
      <c r="D7" s="282"/>
      <c r="E7" s="282"/>
      <c r="F7" s="282"/>
      <c r="G7" s="282"/>
      <c r="H7" s="245"/>
      <c r="I7" s="282" t="s">
        <v>57</v>
      </c>
      <c r="J7" s="282"/>
      <c r="K7" s="282"/>
    </row>
    <row r="8" spans="1:11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7">
        <v>10</v>
      </c>
      <c r="K8" s="17">
        <v>11</v>
      </c>
    </row>
    <row r="9" spans="1:11" ht="36" customHeight="1">
      <c r="A9" s="150" t="s">
        <v>340</v>
      </c>
      <c r="B9" s="150" t="s">
        <v>274</v>
      </c>
      <c r="C9" s="150" t="s">
        <v>237</v>
      </c>
      <c r="D9" s="150" t="s">
        <v>253</v>
      </c>
      <c r="E9" s="150" t="s">
        <v>254</v>
      </c>
      <c r="F9" s="150" t="s">
        <v>341</v>
      </c>
      <c r="G9" s="150" t="s">
        <v>275</v>
      </c>
      <c r="H9" s="152">
        <v>14440000</v>
      </c>
      <c r="I9" s="155">
        <v>14440000</v>
      </c>
      <c r="J9" s="18"/>
      <c r="K9" s="15"/>
    </row>
    <row r="10" spans="1:11" ht="25.5" customHeight="1">
      <c r="A10" s="151" t="s">
        <v>342</v>
      </c>
      <c r="B10" s="151" t="s">
        <v>277</v>
      </c>
      <c r="C10" s="151" t="s">
        <v>237</v>
      </c>
      <c r="D10" s="151" t="s">
        <v>240</v>
      </c>
      <c r="E10" s="151" t="s">
        <v>241</v>
      </c>
      <c r="F10" s="151" t="s">
        <v>343</v>
      </c>
      <c r="G10" s="151" t="s">
        <v>278</v>
      </c>
      <c r="H10" s="153">
        <v>232400</v>
      </c>
      <c r="I10" s="156">
        <v>232400</v>
      </c>
      <c r="J10" s="12"/>
      <c r="K10" s="15"/>
    </row>
    <row r="11" spans="1:11" ht="18.75" customHeight="1">
      <c r="A11" s="335" t="s">
        <v>55</v>
      </c>
      <c r="B11" s="336"/>
      <c r="C11" s="336"/>
      <c r="D11" s="336"/>
      <c r="E11" s="336"/>
      <c r="F11" s="336"/>
      <c r="G11" s="337"/>
      <c r="H11" s="154">
        <v>14672400</v>
      </c>
      <c r="I11" s="157">
        <v>14672400</v>
      </c>
      <c r="J11" s="12"/>
      <c r="K11" s="15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 pane="bottomLeft" activeCell="B16" sqref="B16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2"/>
      <c r="G2" s="3" t="s">
        <v>234</v>
      </c>
    </row>
    <row r="3" spans="1:7" ht="41.25" customHeight="1">
      <c r="A3" s="270" t="str">
        <f>"2025"&amp;"年部门项目中期规划预算表"</f>
        <v>2025年部门项目中期规划预算表</v>
      </c>
      <c r="B3" s="270"/>
      <c r="C3" s="270"/>
      <c r="D3" s="270"/>
      <c r="E3" s="270"/>
      <c r="F3" s="270"/>
      <c r="G3" s="270"/>
    </row>
    <row r="4" spans="1:7" ht="13.5" customHeight="1">
      <c r="A4" s="286" t="s">
        <v>399</v>
      </c>
      <c r="B4" s="272"/>
      <c r="C4" s="272"/>
      <c r="D4" s="272"/>
      <c r="E4" s="4"/>
      <c r="F4" s="4"/>
      <c r="G4" s="5" t="s">
        <v>1</v>
      </c>
    </row>
    <row r="5" spans="1:7" ht="21.75" customHeight="1">
      <c r="A5" s="260" t="s">
        <v>162</v>
      </c>
      <c r="B5" s="260" t="s">
        <v>161</v>
      </c>
      <c r="C5" s="260" t="s">
        <v>145</v>
      </c>
      <c r="D5" s="281" t="s">
        <v>235</v>
      </c>
      <c r="E5" s="277" t="s">
        <v>58</v>
      </c>
      <c r="F5" s="242"/>
      <c r="G5" s="243"/>
    </row>
    <row r="6" spans="1:7" ht="21.75" customHeight="1">
      <c r="A6" s="262"/>
      <c r="B6" s="262"/>
      <c r="C6" s="262"/>
      <c r="D6" s="285"/>
      <c r="E6" s="341" t="str">
        <f>"2025"&amp;"年"</f>
        <v>2025年</v>
      </c>
      <c r="F6" s="281" t="str">
        <f>("2025"+1)&amp;"年"</f>
        <v>2026年</v>
      </c>
      <c r="G6" s="281" t="str">
        <f>("2025"+2)&amp;"年"</f>
        <v>2027年</v>
      </c>
    </row>
    <row r="7" spans="1:7" ht="40.5" customHeight="1">
      <c r="A7" s="261"/>
      <c r="B7" s="261"/>
      <c r="C7" s="261"/>
      <c r="D7" s="282"/>
      <c r="E7" s="245"/>
      <c r="F7" s="282" t="s">
        <v>57</v>
      </c>
      <c r="G7" s="282"/>
    </row>
    <row r="8" spans="1:7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</row>
    <row r="9" spans="1:7" ht="17.25" customHeight="1">
      <c r="A9" s="158" t="s">
        <v>237</v>
      </c>
      <c r="B9" s="158" t="s">
        <v>340</v>
      </c>
      <c r="C9" s="159" t="s">
        <v>274</v>
      </c>
      <c r="D9" s="160" t="s">
        <v>344</v>
      </c>
      <c r="E9" s="164">
        <v>14440000</v>
      </c>
      <c r="F9" s="164">
        <v>14440000</v>
      </c>
      <c r="G9" s="164">
        <v>14440000</v>
      </c>
    </row>
    <row r="10" spans="1:7" ht="18.75" customHeight="1">
      <c r="A10" s="161" t="s">
        <v>237</v>
      </c>
      <c r="B10" s="161" t="s">
        <v>342</v>
      </c>
      <c r="C10" s="162" t="s">
        <v>277</v>
      </c>
      <c r="D10" s="163" t="s">
        <v>344</v>
      </c>
      <c r="E10" s="164">
        <v>232400</v>
      </c>
      <c r="F10" s="164">
        <v>232400</v>
      </c>
      <c r="G10" s="164">
        <v>232400</v>
      </c>
    </row>
    <row r="11" spans="1:7" ht="18.75" customHeight="1">
      <c r="A11" s="338" t="s">
        <v>55</v>
      </c>
      <c r="B11" s="339" t="s">
        <v>236</v>
      </c>
      <c r="C11" s="339"/>
      <c r="D11" s="340"/>
      <c r="E11" s="12">
        <f>SUM(E9:E10)</f>
        <v>14672400</v>
      </c>
      <c r="F11" s="12">
        <f>SUM(F9:F10)</f>
        <v>14672400</v>
      </c>
      <c r="G11" s="12">
        <f>SUM(G9:G10)</f>
        <v>14672400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2025-02-06T07:09:00Z</dcterms:created>
  <dcterms:modified xsi:type="dcterms:W3CDTF">2025-02-21T03:24:31Z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2052-11.8.6.8810</vt:lpwstr>
  </property>
</Properties>
</file>