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预决算公开\2025预算公开\"/>
    </mc:Choice>
  </mc:AlternateContent>
  <bookViews>
    <workbookView xWindow="0" yWindow="0" windowWidth="28800" windowHeight="12465" tabRatio="894" activeTab="2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13">'对下转移支付绩效目标表09-2'!$A:$A,'对下转移支付绩效目标表09-2'!$1:$1</definedName>
    <definedName name="_xlnm.Print_Titles" localSheetId="12">'对下转移支付预算表09-1'!$A:$A,'对下转移支付预算表09-1'!$1:$1</definedName>
    <definedName name="_xlnm.Print_Titles" localSheetId="15">上级转移支付补助项目支出预算表11!$A:$A,上级转移支付补助项目支出预算表11!$1:$1</definedName>
    <definedName name="_xlnm.Print_Titles" localSheetId="14">新增资产配置表10!$A:$A,新增资产配置表10!$1:$1</definedName>
    <definedName name="_xlnm.Print_Titles" localSheetId="5">一般公共预算“三公”经费支出预算表03!$A:$A,一般公共预算“三公”经费支出预算表03!$1:$1</definedName>
    <definedName name="_xlnm.Print_Titles" localSheetId="4">'一般公共预算支出预算表02-2'!$A:$A,'一般公共预算支出预算表02-2'!$1:$5</definedName>
  </definedNames>
  <calcPr calcId="152511"/>
</workbook>
</file>

<file path=xl/calcChain.xml><?xml version="1.0" encoding="utf-8"?>
<calcChain xmlns="http://schemas.openxmlformats.org/spreadsheetml/2006/main">
  <c r="A3" i="14" l="1"/>
  <c r="A4" i="17" l="1"/>
  <c r="A4" i="16"/>
  <c r="A4" i="15"/>
  <c r="A4" i="14"/>
  <c r="A4" i="13"/>
  <c r="A4" i="12"/>
  <c r="A4" i="11"/>
  <c r="A4" i="10"/>
  <c r="A4" i="9"/>
  <c r="A4" i="8"/>
  <c r="A4" i="7"/>
  <c r="A4" i="6"/>
  <c r="A4" i="5"/>
  <c r="A4" i="4"/>
  <c r="A4" i="3"/>
  <c r="A4" i="2"/>
  <c r="A4" i="1"/>
  <c r="G6" i="17"/>
  <c r="F6" i="17"/>
  <c r="E6" i="17"/>
  <c r="A3" i="17"/>
  <c r="A3" i="16"/>
  <c r="A3" i="15"/>
  <c r="A3" i="13"/>
  <c r="A3" i="12"/>
  <c r="A3" i="11"/>
  <c r="A3" i="10"/>
  <c r="A3" i="9"/>
  <c r="A3" i="8"/>
  <c r="A3" i="7"/>
  <c r="A3" i="6"/>
  <c r="A3" i="5"/>
  <c r="A3" i="4"/>
  <c r="A3" i="3"/>
  <c r="A3" i="2"/>
  <c r="A3" i="1"/>
</calcChain>
</file>

<file path=xl/sharedStrings.xml><?xml version="1.0" encoding="utf-8"?>
<sst xmlns="http://schemas.openxmlformats.org/spreadsheetml/2006/main" count="889" uniqueCount="334">
  <si>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</si>
  <si>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</si>
  <si>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</si>
  <si>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</si>
  <si>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</si>
  <si>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</si>
  <si>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</si>
  <si>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</si>
  <si>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</si>
  <si>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</si>
  <si>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</si>
  <si>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</si>
  <si>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</si>
  <si>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</si>
  <si>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</si>
  <si>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</si>
  <si>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</si>
  <si>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</si>
  <si>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</si>
  <si>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</si>
  <si>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</si>
  <si>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</si>
  <si>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</si>
  <si>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</si>
  <si>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</si>
  <si>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</si>
  <si>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</si>
  <si>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</si>
  <si>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</si>
  <si>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</si>
  <si>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</si>
  <si>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</si>
  <si>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</si>
  <si>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</si>
  <si>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</si>
  <si>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</si>
  <si>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</si>
  <si>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</si>
  <si>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</si>
  <si>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</si>
  <si>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</si>
  <si>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</si>
  <si>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</si>
  <si>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</si>
  <si>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</si>
  <si>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</si>
  <si>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</si>
  <si>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</si>
  <si>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</si>
  <si>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</si>
  <si>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</si>
  <si>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</si>
  <si>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</si>
  <si>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</si>
  <si>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</si>
  <si>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</si>
  <si>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</si>
  <si>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</si>
  <si>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</si>
  <si>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</si>
  <si>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</si>
  <si>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</si>
  <si>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</si>
  <si>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</si>
  <si>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</si>
  <si>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</si>
  <si>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</si>
  <si>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</si>
  <si>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</si>
  <si>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</si>
  <si>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</si>
  <si>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</si>
  <si>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</si>
  <si>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</si>
  <si>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</si>
  <si>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</si>
  <si>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</si>
  <si>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</si>
  <si>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</si>
  <si>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</si>
  <si>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</si>
  <si>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</si>
  <si>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</si>
  <si>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</si>
  <si>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</si>
  <si>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</si>
  <si>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</si>
  <si>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</si>
  <si>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</si>
  <si>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</si>
  <si>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</si>
  <si>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</si>
  <si>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</si>
  <si>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</si>
  <si>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</si>
  <si>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</si>
  <si>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</si>
  <si>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</si>
  <si>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</si>
  <si>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</si>
  <si>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</si>
  <si>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</si>
  <si>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</si>
  <si>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</si>
  <si>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</si>
  <si>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</si>
  <si>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</si>
  <si>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</si>
  <si>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</si>
  <si>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</si>
  <si>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</si>
  <si>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</si>
  <si>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</si>
  <si>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</si>
  <si>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</si>
  <si>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</si>
  <si>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</si>
  <si>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</si>
  <si>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</si>
  <si>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</si>
  <si>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</si>
  <si>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</si>
  <si>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</si>
  <si>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</si>
  <si>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</si>
  <si>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</si>
  <si>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</si>
  <si>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</si>
  <si>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</si>
  <si>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</si>
  <si>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</si>
  <si>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</si>
  <si>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</si>
  <si>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</si>
  <si>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</si>
  <si>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</si>
  <si>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</si>
  <si>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</si>
  <si>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</si>
  <si>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</si>
  <si>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</si>
  <si>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</si>
  <si>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</si>
  <si>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</si>
  <si>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</si>
  <si>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</si>
  <si>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</si>
  <si>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</si>
  <si>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</si>
  <si>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</si>
  <si>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</si>
  <si>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</si>
  <si>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</si>
  <si>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</si>
  <si>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</si>
  <si>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</si>
  <si>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</si>
  <si>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</si>
  <si>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</si>
  <si>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</si>
  <si>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</si>
  <si>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</si>
  <si>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</si>
  <si>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</si>
  <si>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</si>
  <si>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</si>
  <si>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</si>
  <si>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</si>
  <si>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</si>
  <si>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</si>
  <si>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</si>
  <si>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</si>
  <si>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</si>
  <si>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</si>
  <si>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</si>
  <si>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</si>
  <si>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</si>
  <si>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</si>
  <si>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</si>
  <si>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</si>
  <si>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</si>
  <si>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</si>
  <si>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</si>
  <si>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</si>
  <si>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</si>
  <si>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</si>
  <si>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</si>
  <si>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</si>
  <si>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</si>
  <si>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</si>
  <si>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</si>
  <si>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</si>
  <si>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</si>
  <si>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</si>
  <si>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</si>
  <si>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</si>
  <si>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</si>
  <si>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</si>
  <si>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</si>
  <si>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</si>
  <si>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</si>
  <si>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</si>
  <si>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</si>
  <si>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</si>
  <si>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</si>
  <si>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</si>
  <si>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</si>
  <si>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</si>
  <si>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</si>
  <si>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</si>
  <si>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</si>
  <si>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</si>
  <si>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</si>
  <si>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</si>
  <si>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</si>
  <si>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</si>
  <si>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</si>
  <si>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</si>
  <si>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</si>
  <si>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</si>
  <si>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</si>
  <si>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</si>
  <si>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</si>
  <si>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</si>
  <si>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</si>
  <si>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</si>
  <si>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</si>
  <si>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</si>
  <si>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</si>
  <si>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</si>
  <si>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</si>
  <si>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</si>
  <si>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</si>
  <si>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</si>
  <si>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</si>
  <si>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</si>
  <si>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</si>
  <si>
    <t>2050202</t>
  </si>
  <si>
    <t>小学教育</t>
  </si>
  <si>
    <t>2050999</t>
  </si>
  <si>
    <t>其他教育费附加安排的支出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</si>
  <si>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</si>
  <si>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</si>
  <si>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</si>
  <si>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</si>
  <si>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</si>
  <si>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</si>
  <si>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</si>
  <si>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</si>
  <si>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</si>
  <si>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</si>
  <si>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</si>
  <si>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</si>
  <si>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2210201</t>
  </si>
  <si>
    <t>住房公积金</t>
  </si>
  <si>
    <t>昆明市官渡区教育体育局</t>
  </si>
  <si>
    <t>昆明市官渡区佴家湾小学</t>
  </si>
  <si>
    <t>工会经费</t>
  </si>
  <si>
    <t>其他人员支出</t>
  </si>
  <si>
    <t>离退休干部走访慰问经费</t>
  </si>
  <si>
    <t>事业人员工资支出</t>
  </si>
  <si>
    <t>离退休人员支出</t>
  </si>
  <si>
    <t>事业人员绩效奖励</t>
  </si>
  <si>
    <t>社会保障缴费</t>
  </si>
  <si>
    <t>学校学生公用经费</t>
  </si>
  <si>
    <t>一般公用支出</t>
  </si>
  <si>
    <t>30228</t>
  </si>
  <si>
    <t>30199</t>
  </si>
  <si>
    <t>30113</t>
  </si>
  <si>
    <t>30229</t>
  </si>
  <si>
    <t>30101</t>
  </si>
  <si>
    <t>30102</t>
  </si>
  <si>
    <t>30103</t>
  </si>
  <si>
    <t>30107</t>
  </si>
  <si>
    <t>30305</t>
  </si>
  <si>
    <t>30108</t>
  </si>
  <si>
    <t>30109</t>
  </si>
  <si>
    <t>30110</t>
  </si>
  <si>
    <t>30111</t>
  </si>
  <si>
    <t>30112</t>
  </si>
  <si>
    <t>30201</t>
  </si>
  <si>
    <t>30216</t>
  </si>
  <si>
    <t>30299</t>
  </si>
  <si>
    <t>其他工资福利支出</t>
  </si>
  <si>
    <t>福利费</t>
  </si>
  <si>
    <t>基本工资</t>
  </si>
  <si>
    <t>津贴补贴</t>
  </si>
  <si>
    <t>奖金</t>
  </si>
  <si>
    <t>绩效工资</t>
  </si>
  <si>
    <t>生活补助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</si>
  <si>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</si>
  <si>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</si>
  <si>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</si>
  <si>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</si>
  <si>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</si>
  <si>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办公费</t>
  </si>
  <si>
    <t>培训费</t>
  </si>
  <si>
    <t>其他商品和服务支出</t>
  </si>
  <si>
    <t>2025年全年利息预估资金</t>
  </si>
  <si>
    <t>义务教育课后服务财政补助资金</t>
  </si>
  <si>
    <t>义务教育课后服务专项收费资金</t>
  </si>
  <si>
    <t>311 专项业务类</t>
  </si>
  <si>
    <t>30226</t>
  </si>
  <si>
    <t>劳务费</t>
  </si>
  <si>
    <t>产出指标</t>
  </si>
  <si>
    <t>空</t>
  </si>
  <si>
    <t>成本指标</t>
  </si>
  <si>
    <t>经济成本指标</t>
  </si>
  <si>
    <t>=</t>
  </si>
  <si>
    <t>100</t>
  </si>
  <si>
    <t>%</t>
  </si>
  <si>
    <t>定性指标</t>
  </si>
  <si>
    <t>正常开展</t>
  </si>
  <si>
    <t>效益指标</t>
  </si>
  <si>
    <t>社会效益</t>
  </si>
  <si>
    <t>提供服务</t>
  </si>
  <si>
    <t>满意度指标</t>
  </si>
  <si>
    <t>服务对象满意度</t>
  </si>
  <si>
    <t>&gt;</t>
  </si>
  <si>
    <t>90</t>
  </si>
  <si>
    <t>服务对象满意</t>
  </si>
  <si>
    <t>开展义务教育课后服务</t>
  </si>
  <si>
    <t>正常开展课后服务</t>
  </si>
  <si>
    <t>105015</t>
  </si>
  <si>
    <t>备注：昆明市官渡区佴家湾小学2025年无一般公共预算“三公”经费支出的预算</t>
    <phoneticPr fontId="14" type="noConversion"/>
  </si>
  <si>
    <t>备注：昆明市官渡区佴家湾小学2025年无政府性基金支出的预算</t>
    <phoneticPr fontId="14" type="noConversion"/>
  </si>
  <si>
    <t>备注：昆明市官渡区佴家湾小学2025年无政府采购的预算</t>
    <phoneticPr fontId="14" type="noConversion"/>
  </si>
  <si>
    <t>备注：昆明市官渡区佴家湾小学2025年无政府购买服务的预算</t>
    <phoneticPr fontId="14" type="noConversion"/>
  </si>
  <si>
    <t>备注：昆明市官渡区佴家湾小学2025年无对下转移支付的预算</t>
    <phoneticPr fontId="14" type="noConversion"/>
  </si>
  <si>
    <t>备注：昆明市官渡区佴家湾小学2025年无对下转移支付的绩效目标</t>
    <phoneticPr fontId="14" type="noConversion"/>
  </si>
  <si>
    <t>备注：昆明市官渡区佴家湾小学2025年无新增资产配置</t>
    <phoneticPr fontId="14" type="noConversion"/>
  </si>
  <si>
    <t>备注：昆明市官渡区佴家湾小学2025年无上级补助项目支出的预算</t>
    <phoneticPr fontId="14" type="noConversion"/>
  </si>
  <si>
    <t>本级</t>
  </si>
  <si>
    <t>其他教育费附加安排的支出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</si>
</sst>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yyyy\-mm\-dd"/>
    <numFmt numFmtId="177" formatCode="yyyy\-mm\-dd\ hh:mm:ss"/>
    <numFmt numFmtId="178" formatCode="#,##0.00;\-#,##0.00;;@"/>
    <numFmt numFmtId="179" formatCode="hh:mm:ss"/>
    <numFmt numFmtId="180" formatCode="#,##0;\-#,##0;;@"/>
    <numFmt numFmtId="181" formatCode="0.00_ "/>
  </numFmts>
  <fonts count="26">
    <font>
      <sz val="11"/>
      <color theme="1"/>
      <name val="宋体"/>
      <charset val="134"/>
      <scheme val="minor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23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sz val="10"/>
      <color rgb="FF000000"/>
      <name val="Arial"/>
      <family val="2"/>
    </font>
    <font>
      <b/>
      <sz val="23.95"/>
      <color rgb="FF000000"/>
      <name val="宋体"/>
      <family val="3"/>
      <charset val="134"/>
    </font>
    <font>
      <b/>
      <sz val="22"/>
      <color rgb="FF000000"/>
      <name val="宋体"/>
      <family val="3"/>
      <charset val="134"/>
    </font>
    <font>
      <sz val="10"/>
      <color rgb="FFFFFFFF"/>
      <name val="宋体"/>
      <family val="3"/>
      <charset val="134"/>
    </font>
    <font>
      <b/>
      <sz val="21"/>
      <color rgb="FF000000"/>
      <name val="宋体"/>
      <family val="3"/>
      <charset val="134"/>
    </font>
    <font>
      <b/>
      <sz val="18"/>
      <color rgb="FF000000"/>
      <name val="宋体"/>
      <family val="3"/>
      <charset val="134"/>
    </font>
    <font>
      <sz val="9.75"/>
      <color rgb="FF000000"/>
      <name val="SimSun"/>
      <charset val="134"/>
    </font>
    <font>
      <b/>
      <sz val="9"/>
      <color rgb="FF00000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0.5"/>
      <color rgb="FF000000"/>
      <name val="宋体"/>
      <family val="3"/>
      <charset val="134"/>
    </font>
    <font>
      <b/>
      <sz val="10.5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1.25"/>
      <color rgb="FF000000"/>
      <name val="SimSun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77" fontId="14" fillId="0" borderId="7">
      <alignment horizontal="right" vertical="center"/>
    </xf>
    <xf numFmtId="176" fontId="14" fillId="0" borderId="7">
      <alignment horizontal="right" vertical="center"/>
    </xf>
    <xf numFmtId="10" fontId="14" fillId="0" borderId="7">
      <alignment horizontal="right" vertical="center"/>
    </xf>
    <xf numFmtId="178" fontId="14" fillId="0" borderId="7">
      <alignment horizontal="right" vertical="center"/>
    </xf>
    <xf numFmtId="49" fontId="14" fillId="0" borderId="7">
      <alignment horizontal="left" vertical="center" wrapText="1"/>
    </xf>
    <xf numFmtId="178" fontId="14" fillId="0" borderId="7">
      <alignment horizontal="right" vertical="center"/>
    </xf>
    <xf numFmtId="179" fontId="14" fillId="0" borderId="7">
      <alignment horizontal="right" vertical="center"/>
    </xf>
    <xf numFmtId="180" fontId="14" fillId="0" borderId="7">
      <alignment horizontal="right" vertical="center"/>
    </xf>
    <xf numFmtId="0" fontId="19" fillId="0" borderId="0">
      <alignment vertical="center"/>
    </xf>
    <xf numFmtId="0" fontId="14" fillId="0" borderId="0">
      <alignment vertical="top"/>
      <protection locked="0"/>
    </xf>
    <xf numFmtId="0" fontId="25" fillId="0" borderId="0"/>
  </cellStyleXfs>
  <cellXfs count="243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6" applyNumberFormat="1" applyFont="1" applyBorder="1">
      <alignment horizontal="right" vertical="center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Border="1" applyAlignment="1" applyProtection="1">
      <alignment vertical="top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180" fontId="5" fillId="0" borderId="7" xfId="8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0" fillId="0" borderId="0" xfId="0" applyFont="1" applyBorder="1"/>
    <xf numFmtId="0" fontId="1" fillId="0" borderId="7" xfId="0" applyFont="1" applyBorder="1" applyAlignment="1" applyProtection="1">
      <alignment horizontal="center" vertical="center"/>
      <protection locked="0"/>
    </xf>
    <xf numFmtId="178" fontId="16" fillId="0" borderId="7" xfId="6" applyFont="1">
      <alignment horizontal="right" vertical="center"/>
    </xf>
    <xf numFmtId="178" fontId="17" fillId="0" borderId="7" xfId="6" applyFont="1">
      <alignment horizontal="right" vertical="center"/>
    </xf>
    <xf numFmtId="49" fontId="18" fillId="0" borderId="7" xfId="5" applyFont="1">
      <alignment horizontal="left" vertical="center" wrapText="1"/>
    </xf>
    <xf numFmtId="178" fontId="18" fillId="0" borderId="7" xfId="6" applyFont="1">
      <alignment horizontal="right" vertical="center"/>
    </xf>
    <xf numFmtId="0" fontId="14" fillId="0" borderId="7" xfId="0" applyFont="1" applyBorder="1" applyAlignment="1" applyProtection="1">
      <alignment horizontal="left" vertical="center"/>
      <protection locked="0"/>
    </xf>
    <xf numFmtId="178" fontId="14" fillId="0" borderId="7" xfId="6" applyFont="1" applyProtection="1">
      <alignment horizontal="right" vertical="center"/>
      <protection locked="0"/>
    </xf>
    <xf numFmtId="178" fontId="14" fillId="0" borderId="7" xfId="0" applyNumberFormat="1" applyFont="1" applyBorder="1" applyAlignment="1" applyProtection="1">
      <alignment horizontal="right" vertical="center"/>
      <protection locked="0"/>
    </xf>
    <xf numFmtId="0" fontId="2" fillId="3" borderId="7" xfId="0" applyFont="1" applyFill="1" applyBorder="1" applyAlignment="1" applyProtection="1">
      <alignment horizontal="left" vertical="center"/>
      <protection locked="0"/>
    </xf>
    <xf numFmtId="0" fontId="2" fillId="3" borderId="7" xfId="0" applyFont="1" applyFill="1" applyBorder="1" applyAlignment="1" applyProtection="1">
      <alignment horizontal="left" vertical="center" wrapText="1"/>
      <protection locked="0"/>
    </xf>
    <xf numFmtId="4" fontId="2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14" xfId="9" applyNumberFormat="1" applyBorder="1" applyAlignment="1">
      <alignment horizontal="left" vertical="center" wrapText="1"/>
    </xf>
    <xf numFmtId="49" fontId="20" fillId="0" borderId="14" xfId="9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0" fillId="0" borderId="15" xfId="0" applyFont="1" applyBorder="1"/>
    <xf numFmtId="178" fontId="21" fillId="0" borderId="7" xfId="0" applyNumberFormat="1" applyFont="1" applyBorder="1" applyAlignment="1">
      <alignment horizontal="right" vertical="center"/>
    </xf>
    <xf numFmtId="0" fontId="18" fillId="2" borderId="7" xfId="0" applyFont="1" applyFill="1" applyBorder="1" applyAlignment="1" applyProtection="1">
      <alignment horizontal="center" vertical="center" wrapText="1"/>
      <protection locked="0"/>
    </xf>
    <xf numFmtId="49" fontId="22" fillId="0" borderId="7" xfId="5" applyFont="1">
      <alignment horizontal="left" vertical="center" wrapText="1"/>
    </xf>
    <xf numFmtId="0" fontId="23" fillId="0" borderId="0" xfId="10" applyFont="1" applyAlignment="1" applyProtection="1">
      <alignment horizontal="left"/>
    </xf>
    <xf numFmtId="49" fontId="23" fillId="0" borderId="0" xfId="10" applyNumberFormat="1" applyFont="1" applyAlignment="1" applyProtection="1"/>
    <xf numFmtId="0" fontId="23" fillId="0" borderId="0" xfId="10" applyFont="1" applyAlignment="1" applyProtection="1"/>
    <xf numFmtId="0" fontId="24" fillId="0" borderId="0" xfId="0" applyFont="1" applyAlignment="1">
      <alignment vertical="center"/>
    </xf>
    <xf numFmtId="0" fontId="23" fillId="0" borderId="0" xfId="11" applyFont="1" applyAlignment="1">
      <alignment vertical="center"/>
    </xf>
    <xf numFmtId="0" fontId="2" fillId="4" borderId="7" xfId="10" applyFont="1" applyFill="1" applyBorder="1" applyAlignment="1">
      <alignment horizontal="left" vertical="center" wrapText="1"/>
      <protection locked="0"/>
    </xf>
    <xf numFmtId="181" fontId="14" fillId="0" borderId="7" xfId="10" applyNumberFormat="1" applyBorder="1" applyAlignment="1">
      <alignment horizontal="right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Protection="1">
      <protection locked="0"/>
    </xf>
    <xf numFmtId="0" fontId="2" fillId="0" borderId="0" xfId="0" applyFont="1" applyBorder="1" applyAlignment="1">
      <alignment horizontal="left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right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0" xfId="0" applyFont="1" applyBorder="1"/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5" fillId="0" borderId="0" xfId="10" applyFont="1" applyAlignment="1" applyProtection="1">
      <alignment horizontal="left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 vertical="center"/>
    </xf>
  </cellXfs>
  <cellStyles count="12">
    <cellStyle name="DateStyle" xfId="2"/>
    <cellStyle name="DateTimeStyle" xfId="1"/>
    <cellStyle name="IntegralNumberStyle" xfId="8"/>
    <cellStyle name="MoneyStyle" xfId="6"/>
    <cellStyle name="Normal" xfId="10"/>
    <cellStyle name="NumberStyle" xfId="4"/>
    <cellStyle name="PercentStyle" xfId="3"/>
    <cellStyle name="TextStyle" xfId="5"/>
    <cellStyle name="TimeStyle" xfId="7"/>
    <cellStyle name="常规" xfId="0" builtinId="0"/>
    <cellStyle name="常规 3 2" xfId="9"/>
    <cellStyle name="常规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D37"/>
  <sheetViews>
    <sheetView showGridLines="0" showZeros="0" topLeftCell="B1" workbookViewId="0">
      <pane ySplit="1" topLeftCell="A5" activePane="bottomLeft" state="frozen"/>
      <selection pane="bottomLeft" activeCell="B7" sqref="B7"/>
    </sheetView>
  </sheetViews>
  <sheetFormatPr defaultColWidth="8.625" defaultRowHeight="12.75" customHeight="1"/>
  <cols>
    <col min="1" max="4" width="41" customWidth="1"/>
  </cols>
  <sheetData>
    <row r="1" spans="1:4" ht="12.75" customHeight="1">
      <c r="A1" s="1"/>
      <c r="B1" s="1"/>
      <c r="C1" s="1"/>
      <c r="D1" s="1"/>
    </row>
    <row r="2" spans="1:4" ht="15" customHeight="1">
      <c r="A2" s="22"/>
      <c r="B2" s="22"/>
      <c r="C2" s="22"/>
      <c r="D2" s="33" t="s">
        <v>0</v>
      </c>
    </row>
    <row r="3" spans="1:4" ht="41.25" customHeight="1">
      <c r="A3" s="110" t="str">
        <f>"2025"&amp;"年部门财务收支预算总表"</f>
        <v>2025年部门财务收支预算总表</v>
      </c>
      <c r="B3" s="111"/>
      <c r="C3" s="111"/>
      <c r="D3" s="111"/>
    </row>
    <row r="4" spans="1:4" ht="17.25" customHeight="1">
      <c r="A4" s="112" t="str">
        <f>"单位名称："&amp;"昆明市官渡区佴家湾小学"</f>
        <v>单位名称：昆明市官渡区佴家湾小学</v>
      </c>
      <c r="B4" s="113"/>
      <c r="D4" s="68" t="s">
        <v>1</v>
      </c>
    </row>
    <row r="5" spans="1:4" ht="23.25" customHeight="1">
      <c r="A5" s="114" t="s">
        <v>2</v>
      </c>
      <c r="B5" s="115"/>
      <c r="C5" s="114" t="s">
        <v>3</v>
      </c>
      <c r="D5" s="115"/>
    </row>
    <row r="6" spans="1:4" ht="24" customHeight="1">
      <c r="A6" s="74" t="s">
        <v>4</v>
      </c>
      <c r="B6" s="74" t="s">
        <v>5</v>
      </c>
      <c r="C6" s="74" t="s">
        <v>6</v>
      </c>
      <c r="D6" s="74" t="s">
        <v>5</v>
      </c>
    </row>
    <row r="7" spans="1:4" ht="17.25" customHeight="1">
      <c r="A7" s="75" t="s">
        <v>7</v>
      </c>
      <c r="B7" s="84">
        <v>9212358</v>
      </c>
      <c r="C7" s="75" t="s">
        <v>8</v>
      </c>
      <c r="D7" s="44"/>
    </row>
    <row r="8" spans="1:4" ht="17.25" customHeight="1">
      <c r="A8" s="75" t="s">
        <v>9</v>
      </c>
      <c r="B8" s="84"/>
      <c r="C8" s="75" t="s">
        <v>10</v>
      </c>
      <c r="D8" s="44"/>
    </row>
    <row r="9" spans="1:4" ht="17.25" customHeight="1">
      <c r="A9" s="75" t="s">
        <v>11</v>
      </c>
      <c r="B9" s="84"/>
      <c r="C9" s="81" t="s">
        <v>12</v>
      </c>
      <c r="D9" s="44"/>
    </row>
    <row r="10" spans="1:4" ht="17.25" customHeight="1">
      <c r="A10" s="75" t="s">
        <v>13</v>
      </c>
      <c r="B10" s="84"/>
      <c r="C10" s="81" t="s">
        <v>14</v>
      </c>
      <c r="D10" s="44"/>
    </row>
    <row r="11" spans="1:4" ht="17.25" customHeight="1">
      <c r="A11" s="75" t="s">
        <v>15</v>
      </c>
      <c r="B11" s="84"/>
      <c r="C11" s="81" t="s">
        <v>16</v>
      </c>
      <c r="D11" s="84">
        <v>6676878</v>
      </c>
    </row>
    <row r="12" spans="1:4" ht="17.25" customHeight="1">
      <c r="A12" s="75" t="s">
        <v>17</v>
      </c>
      <c r="B12" s="84"/>
      <c r="C12" s="81" t="s">
        <v>18</v>
      </c>
      <c r="D12" s="84"/>
    </row>
    <row r="13" spans="1:4" ht="17.25" customHeight="1">
      <c r="A13" s="75" t="s">
        <v>19</v>
      </c>
      <c r="B13" s="84"/>
      <c r="C13" s="17" t="s">
        <v>20</v>
      </c>
      <c r="D13" s="84"/>
    </row>
    <row r="14" spans="1:4" ht="17.25" customHeight="1">
      <c r="A14" s="75" t="s">
        <v>21</v>
      </c>
      <c r="B14" s="84"/>
      <c r="C14" s="17" t="s">
        <v>22</v>
      </c>
      <c r="D14" s="84">
        <v>1553880</v>
      </c>
    </row>
    <row r="15" spans="1:4" ht="17.25" customHeight="1">
      <c r="A15" s="75" t="s">
        <v>23</v>
      </c>
      <c r="B15" s="84"/>
      <c r="C15" s="17" t="s">
        <v>24</v>
      </c>
      <c r="D15" s="84">
        <v>749700</v>
      </c>
    </row>
    <row r="16" spans="1:4" ht="17.25" customHeight="1">
      <c r="A16" s="75" t="s">
        <v>25</v>
      </c>
      <c r="B16" s="84">
        <v>430500</v>
      </c>
      <c r="C16" s="17" t="s">
        <v>26</v>
      </c>
      <c r="D16" s="44"/>
    </row>
    <row r="17" spans="1:4" ht="17.25" customHeight="1">
      <c r="A17" s="71"/>
      <c r="B17" s="44"/>
      <c r="C17" s="17" t="s">
        <v>27</v>
      </c>
      <c r="D17" s="44"/>
    </row>
    <row r="18" spans="1:4" ht="17.25" customHeight="1">
      <c r="A18" s="76"/>
      <c r="B18" s="44"/>
      <c r="C18" s="17" t="s">
        <v>28</v>
      </c>
      <c r="D18" s="44"/>
    </row>
    <row r="19" spans="1:4" ht="17.25" customHeight="1">
      <c r="A19" s="76"/>
      <c r="B19" s="44"/>
      <c r="C19" s="17" t="s">
        <v>29</v>
      </c>
      <c r="D19" s="44"/>
    </row>
    <row r="20" spans="1:4" ht="17.25" customHeight="1">
      <c r="A20" s="76"/>
      <c r="B20" s="44"/>
      <c r="C20" s="17" t="s">
        <v>30</v>
      </c>
      <c r="D20" s="44"/>
    </row>
    <row r="21" spans="1:4" ht="17.25" customHeight="1">
      <c r="A21" s="76"/>
      <c r="B21" s="44"/>
      <c r="C21" s="17" t="s">
        <v>31</v>
      </c>
      <c r="D21" s="44"/>
    </row>
    <row r="22" spans="1:4" ht="17.25" customHeight="1">
      <c r="A22" s="76"/>
      <c r="B22" s="44"/>
      <c r="C22" s="17" t="s">
        <v>32</v>
      </c>
      <c r="D22" s="44"/>
    </row>
    <row r="23" spans="1:4" ht="17.25" customHeight="1">
      <c r="A23" s="76"/>
      <c r="B23" s="44"/>
      <c r="C23" s="17" t="s">
        <v>33</v>
      </c>
      <c r="D23" s="44"/>
    </row>
    <row r="24" spans="1:4" ht="17.25" customHeight="1">
      <c r="A24" s="76"/>
      <c r="B24" s="44"/>
      <c r="C24" s="17" t="s">
        <v>34</v>
      </c>
      <c r="D24" s="44"/>
    </row>
    <row r="25" spans="1:4" ht="17.25" customHeight="1">
      <c r="A25" s="76"/>
      <c r="B25" s="44"/>
      <c r="C25" s="17" t="s">
        <v>35</v>
      </c>
      <c r="D25" s="84">
        <v>662400</v>
      </c>
    </row>
    <row r="26" spans="1:4" ht="17.25" customHeight="1">
      <c r="A26" s="76"/>
      <c r="B26" s="44"/>
      <c r="C26" s="17" t="s">
        <v>36</v>
      </c>
      <c r="D26" s="44"/>
    </row>
    <row r="27" spans="1:4" ht="17.25" customHeight="1">
      <c r="A27" s="76"/>
      <c r="B27" s="44"/>
      <c r="C27" s="71" t="s">
        <v>37</v>
      </c>
      <c r="D27" s="44"/>
    </row>
    <row r="28" spans="1:4" ht="17.25" customHeight="1">
      <c r="A28" s="76"/>
      <c r="B28" s="44"/>
      <c r="C28" s="17" t="s">
        <v>38</v>
      </c>
      <c r="D28" s="44"/>
    </row>
    <row r="29" spans="1:4" ht="16.5" customHeight="1">
      <c r="A29" s="76"/>
      <c r="B29" s="44"/>
      <c r="C29" s="17" t="s">
        <v>39</v>
      </c>
      <c r="D29" s="44"/>
    </row>
    <row r="30" spans="1:4" ht="16.5" customHeight="1">
      <c r="A30" s="76"/>
      <c r="B30" s="44"/>
      <c r="C30" s="71" t="s">
        <v>40</v>
      </c>
      <c r="D30" s="44"/>
    </row>
    <row r="31" spans="1:4" ht="17.25" customHeight="1">
      <c r="A31" s="76"/>
      <c r="B31" s="44"/>
      <c r="C31" s="71" t="s">
        <v>41</v>
      </c>
      <c r="D31" s="44"/>
    </row>
    <row r="32" spans="1:4" ht="17.25" customHeight="1">
      <c r="A32" s="76"/>
      <c r="B32" s="44"/>
      <c r="C32" s="17" t="s">
        <v>42</v>
      </c>
      <c r="D32" s="44"/>
    </row>
    <row r="33" spans="1:4" ht="16.5" customHeight="1">
      <c r="A33" s="76" t="s">
        <v>43</v>
      </c>
      <c r="B33" s="85">
        <v>9642858</v>
      </c>
      <c r="C33" s="76" t="s">
        <v>44</v>
      </c>
      <c r="D33" s="85">
        <v>9642858</v>
      </c>
    </row>
    <row r="34" spans="1:4" ht="16.5" customHeight="1">
      <c r="A34" s="71" t="s">
        <v>45</v>
      </c>
      <c r="B34" s="44"/>
      <c r="C34" s="71" t="s">
        <v>46</v>
      </c>
      <c r="D34" s="44"/>
    </row>
    <row r="35" spans="1:4" ht="16.5" customHeight="1">
      <c r="A35" s="17" t="s">
        <v>47</v>
      </c>
      <c r="B35" s="44"/>
      <c r="C35" s="17" t="s">
        <v>47</v>
      </c>
      <c r="D35" s="44"/>
    </row>
    <row r="36" spans="1:4" ht="16.5" customHeight="1">
      <c r="A36" s="17" t="s">
        <v>48</v>
      </c>
      <c r="B36" s="44"/>
      <c r="C36" s="17" t="s">
        <v>49</v>
      </c>
      <c r="D36" s="44"/>
    </row>
    <row r="37" spans="1:4" ht="16.5" customHeight="1">
      <c r="A37" s="77" t="s">
        <v>50</v>
      </c>
      <c r="B37" s="85">
        <v>9642858</v>
      </c>
      <c r="C37" s="77" t="s">
        <v>51</v>
      </c>
      <c r="D37" s="85">
        <v>9642858</v>
      </c>
    </row>
  </sheetData>
  <mergeCells count="4">
    <mergeCell ref="A3:D3"/>
    <mergeCell ref="A4:B4"/>
    <mergeCell ref="A5:B5"/>
    <mergeCell ref="C5:D5"/>
  </mergeCells>
  <phoneticPr fontId="15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 pane="bottomLeft" activeCell="C18" sqref="C18"/>
    </sheetView>
  </sheetViews>
  <sheetFormatPr defaultColWidth="9.125" defaultRowHeight="14.25" customHeight="1"/>
  <cols>
    <col min="1" max="1" width="32.125" customWidth="1"/>
    <col min="2" max="2" width="20.75" customWidth="1"/>
    <col min="3" max="3" width="32.125" customWidth="1"/>
    <col min="4" max="4" width="27.75" customWidth="1"/>
    <col min="5" max="6" width="36.7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2" customHeight="1">
      <c r="A2" s="61">
        <v>1</v>
      </c>
      <c r="B2" s="62">
        <v>0</v>
      </c>
      <c r="C2" s="61">
        <v>1</v>
      </c>
      <c r="D2" s="63"/>
      <c r="E2" s="63"/>
      <c r="F2" s="60" t="s">
        <v>177</v>
      </c>
    </row>
    <row r="3" spans="1:6" ht="42" customHeight="1">
      <c r="A3" s="197" t="str">
        <f>"2025"&amp;"年部门政府性基金预算支出预算表"</f>
        <v>2025年部门政府性基金预算支出预算表</v>
      </c>
      <c r="B3" s="197" t="s">
        <v>178</v>
      </c>
      <c r="C3" s="198"/>
      <c r="D3" s="146"/>
      <c r="E3" s="146"/>
      <c r="F3" s="146"/>
    </row>
    <row r="4" spans="1:6" ht="13.5" customHeight="1">
      <c r="A4" s="170" t="str">
        <f>"单位名称："&amp;"昆明市官渡区佴家湾小学"</f>
        <v>单位名称：昆明市官渡区佴家湾小学</v>
      </c>
      <c r="B4" s="170" t="s">
        <v>179</v>
      </c>
      <c r="C4" s="199"/>
      <c r="D4" s="63"/>
      <c r="E4" s="63"/>
      <c r="F4" s="60" t="s">
        <v>1</v>
      </c>
    </row>
    <row r="5" spans="1:6" ht="19.5" customHeight="1">
      <c r="A5" s="154" t="s">
        <v>143</v>
      </c>
      <c r="B5" s="201" t="s">
        <v>70</v>
      </c>
      <c r="C5" s="154" t="s">
        <v>71</v>
      </c>
      <c r="D5" s="176" t="s">
        <v>180</v>
      </c>
      <c r="E5" s="150"/>
      <c r="F5" s="151"/>
    </row>
    <row r="6" spans="1:6" ht="18.75" customHeight="1">
      <c r="A6" s="189"/>
      <c r="B6" s="202"/>
      <c r="C6" s="189"/>
      <c r="D6" s="9" t="s">
        <v>55</v>
      </c>
      <c r="E6" s="8" t="s">
        <v>73</v>
      </c>
      <c r="F6" s="9" t="s">
        <v>74</v>
      </c>
    </row>
    <row r="7" spans="1:6" ht="18.75" customHeight="1">
      <c r="A7" s="35">
        <v>1</v>
      </c>
      <c r="B7" s="64" t="s">
        <v>81</v>
      </c>
      <c r="C7" s="35">
        <v>3</v>
      </c>
      <c r="D7" s="65">
        <v>4</v>
      </c>
      <c r="E7" s="65">
        <v>5</v>
      </c>
      <c r="F7" s="65">
        <v>6</v>
      </c>
    </row>
    <row r="8" spans="1:6" ht="21" customHeight="1">
      <c r="A8" s="12"/>
      <c r="B8" s="12"/>
      <c r="C8" s="12"/>
      <c r="D8" s="44"/>
      <c r="E8" s="44"/>
      <c r="F8" s="44"/>
    </row>
    <row r="9" spans="1:6" ht="21" customHeight="1">
      <c r="A9" s="12"/>
      <c r="B9" s="12"/>
      <c r="C9" s="12"/>
      <c r="D9" s="44"/>
      <c r="E9" s="44"/>
      <c r="F9" s="44"/>
    </row>
    <row r="10" spans="1:6" ht="18.75" customHeight="1">
      <c r="A10" s="118" t="s">
        <v>133</v>
      </c>
      <c r="B10" s="118" t="s">
        <v>133</v>
      </c>
      <c r="C10" s="200" t="s">
        <v>133</v>
      </c>
      <c r="D10" s="44"/>
      <c r="E10" s="44"/>
      <c r="F10" s="44"/>
    </row>
    <row r="11" spans="1:6" ht="14.25" customHeight="1">
      <c r="A11" s="104" t="s">
        <v>325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honeticPr fontId="15" type="noConversion"/>
  <printOptions horizontalCentered="1"/>
  <pageMargins left="0.37" right="0.37" top="0.56000000000000005" bottom="0.56000000000000005" header="0.48" footer="0.48"/>
  <pageSetup paperSize="9" scale="9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 pane="bottomLeft" activeCell="C18" sqref="C18"/>
    </sheetView>
  </sheetViews>
  <sheetFormatPr defaultColWidth="9.125" defaultRowHeight="14.25" customHeight="1"/>
  <cols>
    <col min="1" max="2" width="32.625" customWidth="1"/>
    <col min="3" max="3" width="41.125" customWidth="1"/>
    <col min="4" max="4" width="21.75" customWidth="1"/>
    <col min="5" max="5" width="35.25" customWidth="1"/>
    <col min="6" max="6" width="7.75" customWidth="1"/>
    <col min="7" max="7" width="11.125" customWidth="1"/>
    <col min="8" max="8" width="13.25" customWidth="1"/>
    <col min="9" max="18" width="20" customWidth="1"/>
    <col min="19" max="19" width="19.875" customWidth="1"/>
  </cols>
  <sheetData>
    <row r="1" spans="1:19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75" customHeight="1">
      <c r="B2" s="46"/>
      <c r="C2" s="46"/>
      <c r="R2" s="3"/>
      <c r="S2" s="3" t="s">
        <v>181</v>
      </c>
    </row>
    <row r="3" spans="1:19" ht="41.25" customHeight="1">
      <c r="A3" s="203" t="str">
        <f>"2025"&amp;"年部门政府采购预算表"</f>
        <v>2025年部门政府采购预算表</v>
      </c>
      <c r="B3" s="168"/>
      <c r="C3" s="168"/>
      <c r="D3" s="169"/>
      <c r="E3" s="169"/>
      <c r="F3" s="169"/>
      <c r="G3" s="169"/>
      <c r="H3" s="169"/>
      <c r="I3" s="169"/>
      <c r="J3" s="169"/>
      <c r="K3" s="169"/>
      <c r="L3" s="169"/>
      <c r="M3" s="168"/>
      <c r="N3" s="169"/>
      <c r="O3" s="169"/>
      <c r="P3" s="168"/>
      <c r="Q3" s="169"/>
      <c r="R3" s="168"/>
      <c r="S3" s="168"/>
    </row>
    <row r="4" spans="1:19" ht="18.75" customHeight="1">
      <c r="A4" s="161" t="str">
        <f>"单位名称："&amp;"昆明市官渡区佴家湾小学"</f>
        <v>单位名称：昆明市官渡区佴家湾小学</v>
      </c>
      <c r="B4" s="204"/>
      <c r="C4" s="204"/>
      <c r="D4" s="205"/>
      <c r="E4" s="205"/>
      <c r="F4" s="205"/>
      <c r="G4" s="205"/>
      <c r="H4" s="205"/>
      <c r="I4" s="5"/>
      <c r="J4" s="5"/>
      <c r="K4" s="5"/>
      <c r="L4" s="5"/>
      <c r="R4" s="6"/>
      <c r="S4" s="60" t="s">
        <v>1</v>
      </c>
    </row>
    <row r="5" spans="1:19" ht="15.75" customHeight="1">
      <c r="A5" s="191" t="s">
        <v>142</v>
      </c>
      <c r="B5" s="216" t="s">
        <v>143</v>
      </c>
      <c r="C5" s="216" t="s">
        <v>182</v>
      </c>
      <c r="D5" s="218" t="s">
        <v>183</v>
      </c>
      <c r="E5" s="218" t="s">
        <v>184</v>
      </c>
      <c r="F5" s="218" t="s">
        <v>185</v>
      </c>
      <c r="G5" s="218" t="s">
        <v>186</v>
      </c>
      <c r="H5" s="218" t="s">
        <v>187</v>
      </c>
      <c r="I5" s="206" t="s">
        <v>150</v>
      </c>
      <c r="J5" s="206"/>
      <c r="K5" s="206"/>
      <c r="L5" s="206"/>
      <c r="M5" s="174"/>
      <c r="N5" s="206"/>
      <c r="O5" s="206"/>
      <c r="P5" s="173"/>
      <c r="Q5" s="206"/>
      <c r="R5" s="174"/>
      <c r="S5" s="175"/>
    </row>
    <row r="6" spans="1:19" ht="17.25" customHeight="1">
      <c r="A6" s="193"/>
      <c r="B6" s="217"/>
      <c r="C6" s="217"/>
      <c r="D6" s="219"/>
      <c r="E6" s="219"/>
      <c r="F6" s="219"/>
      <c r="G6" s="219"/>
      <c r="H6" s="219"/>
      <c r="I6" s="219" t="s">
        <v>55</v>
      </c>
      <c r="J6" s="219" t="s">
        <v>58</v>
      </c>
      <c r="K6" s="219" t="s">
        <v>188</v>
      </c>
      <c r="L6" s="219" t="s">
        <v>189</v>
      </c>
      <c r="M6" s="221" t="s">
        <v>190</v>
      </c>
      <c r="N6" s="207" t="s">
        <v>191</v>
      </c>
      <c r="O6" s="207"/>
      <c r="P6" s="208"/>
      <c r="Q6" s="207"/>
      <c r="R6" s="209"/>
      <c r="S6" s="210"/>
    </row>
    <row r="7" spans="1:19" ht="54" customHeight="1">
      <c r="A7" s="192"/>
      <c r="B7" s="210"/>
      <c r="C7" s="210"/>
      <c r="D7" s="220"/>
      <c r="E7" s="220"/>
      <c r="F7" s="220"/>
      <c r="G7" s="220"/>
      <c r="H7" s="220"/>
      <c r="I7" s="220"/>
      <c r="J7" s="220" t="s">
        <v>57</v>
      </c>
      <c r="K7" s="220"/>
      <c r="L7" s="220"/>
      <c r="M7" s="222"/>
      <c r="N7" s="49" t="s">
        <v>57</v>
      </c>
      <c r="O7" s="49" t="s">
        <v>64</v>
      </c>
      <c r="P7" s="48" t="s">
        <v>65</v>
      </c>
      <c r="Q7" s="49" t="s">
        <v>66</v>
      </c>
      <c r="R7" s="54" t="s">
        <v>67</v>
      </c>
      <c r="S7" s="48" t="s">
        <v>68</v>
      </c>
    </row>
    <row r="8" spans="1:19" ht="18" customHeight="1">
      <c r="A8" s="57">
        <v>1</v>
      </c>
      <c r="B8" s="57" t="s">
        <v>81</v>
      </c>
      <c r="C8" s="58">
        <v>3</v>
      </c>
      <c r="D8" s="58">
        <v>4</v>
      </c>
      <c r="E8" s="57">
        <v>5</v>
      </c>
      <c r="F8" s="57">
        <v>6</v>
      </c>
      <c r="G8" s="57">
        <v>7</v>
      </c>
      <c r="H8" s="57">
        <v>8</v>
      </c>
      <c r="I8" s="57">
        <v>9</v>
      </c>
      <c r="J8" s="57">
        <v>10</v>
      </c>
      <c r="K8" s="57">
        <v>11</v>
      </c>
      <c r="L8" s="57">
        <v>12</v>
      </c>
      <c r="M8" s="57">
        <v>13</v>
      </c>
      <c r="N8" s="57">
        <v>14</v>
      </c>
      <c r="O8" s="57">
        <v>15</v>
      </c>
      <c r="P8" s="57">
        <v>16</v>
      </c>
      <c r="Q8" s="57">
        <v>17</v>
      </c>
      <c r="R8" s="57">
        <v>18</v>
      </c>
      <c r="S8" s="57">
        <v>19</v>
      </c>
    </row>
    <row r="9" spans="1:19" ht="21" customHeight="1">
      <c r="A9" s="50"/>
      <c r="B9" s="51"/>
      <c r="C9" s="51"/>
      <c r="D9" s="52"/>
      <c r="E9" s="52"/>
      <c r="F9" s="52"/>
      <c r="G9" s="59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</row>
    <row r="10" spans="1:19" ht="21" customHeight="1">
      <c r="A10" s="211" t="s">
        <v>133</v>
      </c>
      <c r="B10" s="212"/>
      <c r="C10" s="212"/>
      <c r="D10" s="213"/>
      <c r="E10" s="213"/>
      <c r="F10" s="213"/>
      <c r="G10" s="131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</row>
    <row r="11" spans="1:19" ht="21" customHeight="1">
      <c r="A11" s="161" t="s">
        <v>192</v>
      </c>
      <c r="B11" s="170"/>
      <c r="C11" s="170"/>
      <c r="D11" s="161"/>
      <c r="E11" s="161"/>
      <c r="F11" s="161"/>
      <c r="G11" s="214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</row>
    <row r="12" spans="1:19" ht="14.25" customHeight="1">
      <c r="A12" s="105" t="s">
        <v>326</v>
      </c>
    </row>
  </sheetData>
  <mergeCells count="19"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  <mergeCell ref="A3:S3"/>
    <mergeCell ref="A4:H4"/>
    <mergeCell ref="I5:S5"/>
    <mergeCell ref="N6:S6"/>
    <mergeCell ref="A10:G10"/>
  </mergeCells>
  <phoneticPr fontId="15" type="noConversion"/>
  <printOptions horizontalCentered="1"/>
  <pageMargins left="0.96" right="0.96" top="0.72" bottom="0.72" header="0" footer="0"/>
  <pageSetup paperSize="9" scale="6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 pane="bottomLeft" activeCell="B17" sqref="B17"/>
    </sheetView>
  </sheetViews>
  <sheetFormatPr defaultColWidth="9.125" defaultRowHeight="14.25" customHeight="1"/>
  <cols>
    <col min="1" max="5" width="39.125" customWidth="1"/>
    <col min="6" max="6" width="27.625" customWidth="1"/>
    <col min="7" max="7" width="28.625" customWidth="1"/>
    <col min="8" max="8" width="28.125" customWidth="1"/>
    <col min="9" max="9" width="39.125" customWidth="1"/>
    <col min="10" max="18" width="20.375" customWidth="1"/>
    <col min="19" max="20" width="20.25" customWidth="1"/>
  </cols>
  <sheetData>
    <row r="1" spans="1:20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6.5" customHeight="1">
      <c r="A2" s="41"/>
      <c r="B2" s="46"/>
      <c r="C2" s="46"/>
      <c r="D2" s="46"/>
      <c r="E2" s="46"/>
      <c r="F2" s="46"/>
      <c r="G2" s="46"/>
      <c r="H2" s="41"/>
      <c r="I2" s="41"/>
      <c r="J2" s="41"/>
      <c r="K2" s="41"/>
      <c r="L2" s="41"/>
      <c r="M2" s="41"/>
      <c r="N2" s="53"/>
      <c r="O2" s="41"/>
      <c r="P2" s="41"/>
      <c r="Q2" s="46"/>
      <c r="R2" s="41"/>
      <c r="S2" s="55"/>
      <c r="T2" s="55" t="s">
        <v>193</v>
      </c>
    </row>
    <row r="3" spans="1:20" ht="41.25" customHeight="1">
      <c r="A3" s="203" t="str">
        <f>"2025"&amp;"年部门政府购买服务预算表"</f>
        <v>2025年部门政府购买服务预算表</v>
      </c>
      <c r="B3" s="168"/>
      <c r="C3" s="168"/>
      <c r="D3" s="168"/>
      <c r="E3" s="168"/>
      <c r="F3" s="168"/>
      <c r="G3" s="168"/>
      <c r="H3" s="223"/>
      <c r="I3" s="223"/>
      <c r="J3" s="223"/>
      <c r="K3" s="223"/>
      <c r="L3" s="223"/>
      <c r="M3" s="223"/>
      <c r="N3" s="224"/>
      <c r="O3" s="223"/>
      <c r="P3" s="223"/>
      <c r="Q3" s="168"/>
      <c r="R3" s="223"/>
      <c r="S3" s="224"/>
      <c r="T3" s="168"/>
    </row>
    <row r="4" spans="1:20" ht="22.5" customHeight="1">
      <c r="A4" s="225" t="str">
        <f>"单位名称："&amp;"昆明市官渡区佴家湾小学"</f>
        <v>单位名称：昆明市官渡区佴家湾小学</v>
      </c>
      <c r="B4" s="204"/>
      <c r="C4" s="204"/>
      <c r="D4" s="204"/>
      <c r="E4" s="204"/>
      <c r="F4" s="204"/>
      <c r="G4" s="204"/>
      <c r="H4" s="226"/>
      <c r="I4" s="226"/>
      <c r="J4" s="40"/>
      <c r="K4" s="40"/>
      <c r="L4" s="40"/>
      <c r="M4" s="40"/>
      <c r="N4" s="53"/>
      <c r="O4" s="41"/>
      <c r="P4" s="41"/>
      <c r="Q4" s="46"/>
      <c r="R4" s="41"/>
      <c r="S4" s="56"/>
      <c r="T4" s="55" t="s">
        <v>1</v>
      </c>
    </row>
    <row r="5" spans="1:20" ht="24" customHeight="1">
      <c r="A5" s="191" t="s">
        <v>142</v>
      </c>
      <c r="B5" s="216" t="s">
        <v>143</v>
      </c>
      <c r="C5" s="216" t="s">
        <v>182</v>
      </c>
      <c r="D5" s="216" t="s">
        <v>194</v>
      </c>
      <c r="E5" s="216" t="s">
        <v>195</v>
      </c>
      <c r="F5" s="216" t="s">
        <v>196</v>
      </c>
      <c r="G5" s="216" t="s">
        <v>197</v>
      </c>
      <c r="H5" s="218" t="s">
        <v>198</v>
      </c>
      <c r="I5" s="218" t="s">
        <v>199</v>
      </c>
      <c r="J5" s="206" t="s">
        <v>150</v>
      </c>
      <c r="K5" s="206"/>
      <c r="L5" s="206"/>
      <c r="M5" s="206"/>
      <c r="N5" s="174"/>
      <c r="O5" s="206"/>
      <c r="P5" s="206"/>
      <c r="Q5" s="173"/>
      <c r="R5" s="206"/>
      <c r="S5" s="174"/>
      <c r="T5" s="175"/>
    </row>
    <row r="6" spans="1:20" ht="24" customHeight="1">
      <c r="A6" s="193"/>
      <c r="B6" s="217"/>
      <c r="C6" s="217"/>
      <c r="D6" s="217"/>
      <c r="E6" s="217"/>
      <c r="F6" s="217"/>
      <c r="G6" s="217"/>
      <c r="H6" s="219"/>
      <c r="I6" s="219"/>
      <c r="J6" s="219" t="s">
        <v>55</v>
      </c>
      <c r="K6" s="219" t="s">
        <v>58</v>
      </c>
      <c r="L6" s="219" t="s">
        <v>188</v>
      </c>
      <c r="M6" s="219" t="s">
        <v>189</v>
      </c>
      <c r="N6" s="221" t="s">
        <v>190</v>
      </c>
      <c r="O6" s="207" t="s">
        <v>191</v>
      </c>
      <c r="P6" s="207"/>
      <c r="Q6" s="208"/>
      <c r="R6" s="207"/>
      <c r="S6" s="209"/>
      <c r="T6" s="210"/>
    </row>
    <row r="7" spans="1:20" ht="54" customHeight="1">
      <c r="A7" s="192"/>
      <c r="B7" s="210"/>
      <c r="C7" s="210"/>
      <c r="D7" s="210"/>
      <c r="E7" s="210"/>
      <c r="F7" s="210"/>
      <c r="G7" s="210"/>
      <c r="H7" s="220"/>
      <c r="I7" s="220"/>
      <c r="J7" s="220"/>
      <c r="K7" s="220" t="s">
        <v>57</v>
      </c>
      <c r="L7" s="220"/>
      <c r="M7" s="220"/>
      <c r="N7" s="222"/>
      <c r="O7" s="49" t="s">
        <v>57</v>
      </c>
      <c r="P7" s="49" t="s">
        <v>64</v>
      </c>
      <c r="Q7" s="48" t="s">
        <v>65</v>
      </c>
      <c r="R7" s="49" t="s">
        <v>66</v>
      </c>
      <c r="S7" s="54" t="s">
        <v>67</v>
      </c>
      <c r="T7" s="48" t="s">
        <v>68</v>
      </c>
    </row>
    <row r="8" spans="1:20" ht="17.25" customHeight="1">
      <c r="A8" s="10">
        <v>1</v>
      </c>
      <c r="B8" s="48">
        <v>2</v>
      </c>
      <c r="C8" s="10">
        <v>3</v>
      </c>
      <c r="D8" s="10">
        <v>4</v>
      </c>
      <c r="E8" s="48">
        <v>5</v>
      </c>
      <c r="F8" s="10">
        <v>6</v>
      </c>
      <c r="G8" s="10">
        <v>7</v>
      </c>
      <c r="H8" s="48">
        <v>8</v>
      </c>
      <c r="I8" s="10">
        <v>9</v>
      </c>
      <c r="J8" s="10">
        <v>10</v>
      </c>
      <c r="K8" s="48">
        <v>11</v>
      </c>
      <c r="L8" s="10">
        <v>12</v>
      </c>
      <c r="M8" s="10">
        <v>13</v>
      </c>
      <c r="N8" s="48">
        <v>14</v>
      </c>
      <c r="O8" s="10">
        <v>15</v>
      </c>
      <c r="P8" s="10">
        <v>16</v>
      </c>
      <c r="Q8" s="48">
        <v>17</v>
      </c>
      <c r="R8" s="10">
        <v>18</v>
      </c>
      <c r="S8" s="10">
        <v>19</v>
      </c>
      <c r="T8" s="10">
        <v>20</v>
      </c>
    </row>
    <row r="9" spans="1:20" ht="21" customHeight="1">
      <c r="A9" s="50"/>
      <c r="B9" s="51"/>
      <c r="C9" s="51"/>
      <c r="D9" s="51"/>
      <c r="E9" s="51"/>
      <c r="F9" s="51"/>
      <c r="G9" s="51"/>
      <c r="H9" s="52"/>
      <c r="I9" s="52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</row>
    <row r="10" spans="1:20" ht="21" customHeight="1">
      <c r="A10" s="211" t="s">
        <v>133</v>
      </c>
      <c r="B10" s="212"/>
      <c r="C10" s="212"/>
      <c r="D10" s="212"/>
      <c r="E10" s="212"/>
      <c r="F10" s="212"/>
      <c r="G10" s="212"/>
      <c r="H10" s="213"/>
      <c r="I10" s="130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</row>
    <row r="11" spans="1:20" ht="14.25" customHeight="1">
      <c r="A11" s="106" t="s">
        <v>327</v>
      </c>
    </row>
  </sheetData>
  <mergeCells count="19">
    <mergeCell ref="L6:L7"/>
    <mergeCell ref="M6:M7"/>
    <mergeCell ref="N6:N7"/>
    <mergeCell ref="A3:T3"/>
    <mergeCell ref="A4:I4"/>
    <mergeCell ref="J5:T5"/>
    <mergeCell ref="O6:T6"/>
    <mergeCell ref="J6:J7"/>
    <mergeCell ref="K6:K7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</mergeCells>
  <phoneticPr fontId="15" type="noConversion"/>
  <printOptions horizontalCentered="1"/>
  <pageMargins left="0.96" right="0.96" top="0.72" bottom="0.72" header="0" footer="0"/>
  <pageSetup paperSize="9" scale="6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 pane="bottomLeft" activeCell="A10" sqref="A10"/>
    </sheetView>
  </sheetViews>
  <sheetFormatPr defaultColWidth="9.125" defaultRowHeight="14.25" customHeight="1"/>
  <cols>
    <col min="1" max="1" width="37.75" customWidth="1"/>
    <col min="2" max="24" width="20" customWidth="1"/>
  </cols>
  <sheetData>
    <row r="1" spans="1:24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7.25" customHeight="1">
      <c r="D2" s="39"/>
      <c r="W2" s="3"/>
      <c r="X2" s="3" t="s">
        <v>200</v>
      </c>
    </row>
    <row r="3" spans="1:24" ht="41.25" customHeight="1">
      <c r="A3" s="203" t="str">
        <f>"2025"&amp;"年对下转移支付预算表"</f>
        <v>2025年对下转移支付预算表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8"/>
      <c r="X3" s="168"/>
    </row>
    <row r="4" spans="1:24" ht="18" customHeight="1">
      <c r="A4" s="225" t="str">
        <f>"单位名称："&amp;"昆明市官渡区佴家湾小学"</f>
        <v>单位名称：昆明市官渡区佴家湾小学</v>
      </c>
      <c r="B4" s="226"/>
      <c r="C4" s="226"/>
      <c r="D4" s="227"/>
      <c r="E4" s="228"/>
      <c r="F4" s="228"/>
      <c r="G4" s="228"/>
      <c r="H4" s="228"/>
      <c r="I4" s="228"/>
      <c r="W4" s="6"/>
      <c r="X4" s="6" t="s">
        <v>1</v>
      </c>
    </row>
    <row r="5" spans="1:24" ht="19.5" customHeight="1">
      <c r="A5" s="190" t="s">
        <v>201</v>
      </c>
      <c r="B5" s="176" t="s">
        <v>150</v>
      </c>
      <c r="C5" s="150"/>
      <c r="D5" s="150"/>
      <c r="E5" s="176" t="s">
        <v>202</v>
      </c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73"/>
      <c r="X5" s="175"/>
    </row>
    <row r="6" spans="1:24" ht="40.5" customHeight="1">
      <c r="A6" s="155"/>
      <c r="B6" s="14" t="s">
        <v>55</v>
      </c>
      <c r="C6" s="7" t="s">
        <v>58</v>
      </c>
      <c r="D6" s="42" t="s">
        <v>188</v>
      </c>
      <c r="E6" s="23" t="s">
        <v>203</v>
      </c>
      <c r="F6" s="23" t="s">
        <v>204</v>
      </c>
      <c r="G6" s="23" t="s">
        <v>205</v>
      </c>
      <c r="H6" s="23" t="s">
        <v>206</v>
      </c>
      <c r="I6" s="23" t="s">
        <v>207</v>
      </c>
      <c r="J6" s="23" t="s">
        <v>208</v>
      </c>
      <c r="K6" s="23" t="s">
        <v>209</v>
      </c>
      <c r="L6" s="23" t="s">
        <v>210</v>
      </c>
      <c r="M6" s="23" t="s">
        <v>211</v>
      </c>
      <c r="N6" s="23" t="s">
        <v>212</v>
      </c>
      <c r="O6" s="23" t="s">
        <v>213</v>
      </c>
      <c r="P6" s="23" t="s">
        <v>214</v>
      </c>
      <c r="Q6" s="23" t="s">
        <v>215</v>
      </c>
      <c r="R6" s="23" t="s">
        <v>216</v>
      </c>
      <c r="S6" s="23" t="s">
        <v>217</v>
      </c>
      <c r="T6" s="23" t="s">
        <v>218</v>
      </c>
      <c r="U6" s="23" t="s">
        <v>219</v>
      </c>
      <c r="V6" s="23" t="s">
        <v>220</v>
      </c>
      <c r="W6" s="23" t="s">
        <v>221</v>
      </c>
      <c r="X6" s="45" t="s">
        <v>222</v>
      </c>
    </row>
    <row r="7" spans="1:24" ht="19.5" customHeight="1">
      <c r="A7" s="11">
        <v>1</v>
      </c>
      <c r="B7" s="11">
        <v>2</v>
      </c>
      <c r="C7" s="11">
        <v>3</v>
      </c>
      <c r="D7" s="43">
        <v>4</v>
      </c>
      <c r="E7" s="18">
        <v>5</v>
      </c>
      <c r="F7" s="11">
        <v>6</v>
      </c>
      <c r="G7" s="11">
        <v>7</v>
      </c>
      <c r="H7" s="43">
        <v>8</v>
      </c>
      <c r="I7" s="11">
        <v>9</v>
      </c>
      <c r="J7" s="11">
        <v>10</v>
      </c>
      <c r="K7" s="11">
        <v>11</v>
      </c>
      <c r="L7" s="43">
        <v>12</v>
      </c>
      <c r="M7" s="11">
        <v>13</v>
      </c>
      <c r="N7" s="11">
        <v>14</v>
      </c>
      <c r="O7" s="11">
        <v>15</v>
      </c>
      <c r="P7" s="43">
        <v>16</v>
      </c>
      <c r="Q7" s="11">
        <v>17</v>
      </c>
      <c r="R7" s="11">
        <v>18</v>
      </c>
      <c r="S7" s="11">
        <v>19</v>
      </c>
      <c r="T7" s="43">
        <v>20</v>
      </c>
      <c r="U7" s="43">
        <v>21</v>
      </c>
      <c r="V7" s="43">
        <v>22</v>
      </c>
      <c r="W7" s="18">
        <v>23</v>
      </c>
      <c r="X7" s="18">
        <v>24</v>
      </c>
    </row>
    <row r="8" spans="1:24" ht="19.5" customHeight="1">
      <c r="A8" s="15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</row>
    <row r="9" spans="1:24" ht="19.5" customHeight="1">
      <c r="A9" s="36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</row>
    <row r="10" spans="1:24" ht="14.25" customHeight="1">
      <c r="A10" s="105" t="s">
        <v>328</v>
      </c>
    </row>
  </sheetData>
  <mergeCells count="5">
    <mergeCell ref="A3:X3"/>
    <mergeCell ref="A4:I4"/>
    <mergeCell ref="B5:D5"/>
    <mergeCell ref="E5:X5"/>
    <mergeCell ref="A5:A6"/>
  </mergeCells>
  <phoneticPr fontId="15" type="noConversion"/>
  <printOptions horizontalCentered="1"/>
  <pageMargins left="0.96" right="0.96" top="0.72" bottom="0.72" header="0" footer="0"/>
  <pageSetup paperSize="9" scale="57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 pane="bottomLeft" activeCell="C20" sqref="C20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6.5" customHeight="1">
      <c r="J2" s="3" t="s">
        <v>223</v>
      </c>
    </row>
    <row r="3" spans="1:10" ht="41.25" customHeight="1">
      <c r="A3" s="196" t="str">
        <f>"2025"&amp;"年对下转移支付绩效目标表"</f>
        <v>2025年对下转移支付绩效目标表</v>
      </c>
      <c r="B3" s="169"/>
      <c r="C3" s="169"/>
      <c r="D3" s="169"/>
      <c r="E3" s="169"/>
      <c r="F3" s="168"/>
      <c r="G3" s="169"/>
      <c r="H3" s="168"/>
      <c r="I3" s="168"/>
      <c r="J3" s="169"/>
    </row>
    <row r="4" spans="1:10" ht="17.25" customHeight="1">
      <c r="A4" s="170" t="str">
        <f>"单位名称："&amp;"昆明市官渡区佴家湾小学"</f>
        <v>单位名称：昆明市官渡区佴家湾小学</v>
      </c>
      <c r="B4" s="111"/>
      <c r="C4" s="111"/>
      <c r="D4" s="111"/>
      <c r="E4" s="111"/>
      <c r="F4" s="111"/>
      <c r="G4" s="111"/>
      <c r="H4" s="111"/>
    </row>
    <row r="5" spans="1:10" ht="44.25" customHeight="1">
      <c r="A5" s="34" t="s">
        <v>201</v>
      </c>
      <c r="B5" s="34" t="s">
        <v>168</v>
      </c>
      <c r="C5" s="34" t="s">
        <v>169</v>
      </c>
      <c r="D5" s="34" t="s">
        <v>170</v>
      </c>
      <c r="E5" s="34" t="s">
        <v>171</v>
      </c>
      <c r="F5" s="35" t="s">
        <v>172</v>
      </c>
      <c r="G5" s="34" t="s">
        <v>173</v>
      </c>
      <c r="H5" s="35" t="s">
        <v>174</v>
      </c>
      <c r="I5" s="35" t="s">
        <v>175</v>
      </c>
      <c r="J5" s="34" t="s">
        <v>176</v>
      </c>
    </row>
    <row r="6" spans="1:10" ht="14.25" customHeight="1">
      <c r="A6" s="34">
        <v>1</v>
      </c>
      <c r="B6" s="34">
        <v>2</v>
      </c>
      <c r="C6" s="34">
        <v>3</v>
      </c>
      <c r="D6" s="34">
        <v>4</v>
      </c>
      <c r="E6" s="34">
        <v>5</v>
      </c>
      <c r="F6" s="35">
        <v>6</v>
      </c>
      <c r="G6" s="34">
        <v>7</v>
      </c>
      <c r="H6" s="35">
        <v>8</v>
      </c>
      <c r="I6" s="35">
        <v>9</v>
      </c>
      <c r="J6" s="34">
        <v>10</v>
      </c>
    </row>
    <row r="7" spans="1:10" ht="42" customHeight="1">
      <c r="A7" s="15"/>
      <c r="B7" s="36"/>
      <c r="C7" s="36"/>
      <c r="D7" s="36"/>
      <c r="E7" s="37"/>
      <c r="F7" s="38"/>
      <c r="G7" s="37"/>
      <c r="H7" s="38"/>
      <c r="I7" s="38"/>
      <c r="J7" s="37"/>
    </row>
    <row r="8" spans="1:10" ht="42" customHeight="1">
      <c r="A8" s="15"/>
      <c r="B8" s="12"/>
      <c r="C8" s="12"/>
      <c r="D8" s="12"/>
      <c r="E8" s="15"/>
      <c r="F8" s="12"/>
      <c r="G8" s="15"/>
      <c r="H8" s="12"/>
      <c r="I8" s="12"/>
      <c r="J8" s="15"/>
    </row>
    <row r="9" spans="1:10" ht="12" customHeight="1">
      <c r="A9" s="105" t="s">
        <v>329</v>
      </c>
    </row>
  </sheetData>
  <mergeCells count="2">
    <mergeCell ref="A3:J3"/>
    <mergeCell ref="A4:H4"/>
  </mergeCells>
  <phoneticPr fontId="15" type="noConversion"/>
  <printOptions horizontalCentered="1"/>
  <pageMargins left="0.96" right="0.96" top="0.72" bottom="0.72" header="0" footer="0"/>
  <pageSetup paperSize="9" scale="6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 pane="bottomLeft" activeCell="B19" sqref="B19"/>
    </sheetView>
  </sheetViews>
  <sheetFormatPr defaultColWidth="10.375" defaultRowHeight="14.25" customHeight="1"/>
  <cols>
    <col min="1" max="3" width="33.75" customWidth="1"/>
    <col min="4" max="4" width="45.625" customWidth="1"/>
    <col min="5" max="5" width="27.625" customWidth="1"/>
    <col min="6" max="6" width="21.75" customWidth="1"/>
    <col min="7" max="9" width="26.25" customWidth="1"/>
  </cols>
  <sheetData>
    <row r="1" spans="1:9" ht="14.25" customHeight="1">
      <c r="A1" s="1"/>
      <c r="B1" s="1"/>
      <c r="C1" s="1"/>
      <c r="D1" s="1"/>
      <c r="E1" s="1"/>
      <c r="F1" s="1"/>
      <c r="G1" s="1"/>
      <c r="H1" s="1"/>
      <c r="I1" s="1"/>
    </row>
    <row r="2" spans="1:9" ht="14.25" customHeight="1">
      <c r="A2" s="229" t="s">
        <v>224</v>
      </c>
      <c r="B2" s="230"/>
      <c r="C2" s="230"/>
      <c r="D2" s="231"/>
      <c r="E2" s="231"/>
      <c r="F2" s="231"/>
      <c r="G2" s="230"/>
      <c r="H2" s="230"/>
      <c r="I2" s="231"/>
    </row>
    <row r="3" spans="1:9" ht="41.25" customHeight="1">
      <c r="A3" s="110" t="str">
        <f>"2025"&amp;"年新增资产配置预算表"</f>
        <v>2025年新增资产配置预算表</v>
      </c>
      <c r="B3" s="160"/>
      <c r="C3" s="160"/>
      <c r="D3" s="159"/>
      <c r="E3" s="159"/>
      <c r="F3" s="159"/>
      <c r="G3" s="160"/>
      <c r="H3" s="160"/>
      <c r="I3" s="159"/>
    </row>
    <row r="4" spans="1:9" ht="14.25" customHeight="1">
      <c r="A4" s="112" t="str">
        <f>"单位名称："&amp;"昆明市官渡区佴家湾小学"</f>
        <v>单位名称：昆明市官渡区佴家湾小学</v>
      </c>
      <c r="B4" s="232"/>
      <c r="C4" s="232"/>
      <c r="D4" s="22"/>
      <c r="F4" s="21"/>
      <c r="G4" s="20"/>
      <c r="H4" s="20"/>
      <c r="I4" s="33" t="s">
        <v>1</v>
      </c>
    </row>
    <row r="5" spans="1:9" ht="28.5" customHeight="1">
      <c r="A5" s="163" t="s">
        <v>142</v>
      </c>
      <c r="B5" s="164" t="s">
        <v>143</v>
      </c>
      <c r="C5" s="123" t="s">
        <v>225</v>
      </c>
      <c r="D5" s="163" t="s">
        <v>226</v>
      </c>
      <c r="E5" s="163" t="s">
        <v>227</v>
      </c>
      <c r="F5" s="163" t="s">
        <v>228</v>
      </c>
      <c r="G5" s="164" t="s">
        <v>229</v>
      </c>
      <c r="H5" s="233"/>
      <c r="I5" s="163"/>
    </row>
    <row r="6" spans="1:9" ht="21" customHeight="1">
      <c r="A6" s="123"/>
      <c r="B6" s="167"/>
      <c r="C6" s="167"/>
      <c r="D6" s="166"/>
      <c r="E6" s="167"/>
      <c r="F6" s="167"/>
      <c r="G6" s="23" t="s">
        <v>186</v>
      </c>
      <c r="H6" s="23" t="s">
        <v>230</v>
      </c>
      <c r="I6" s="23" t="s">
        <v>231</v>
      </c>
    </row>
    <row r="7" spans="1:9" ht="17.25" customHeight="1">
      <c r="A7" s="24" t="s">
        <v>80</v>
      </c>
      <c r="B7" s="25"/>
      <c r="C7" s="26" t="s">
        <v>81</v>
      </c>
      <c r="D7" s="24" t="s">
        <v>82</v>
      </c>
      <c r="E7" s="27" t="s">
        <v>83</v>
      </c>
      <c r="F7" s="24" t="s">
        <v>84</v>
      </c>
      <c r="G7" s="26" t="s">
        <v>85</v>
      </c>
      <c r="H7" s="28" t="s">
        <v>86</v>
      </c>
      <c r="I7" s="27" t="s">
        <v>87</v>
      </c>
    </row>
    <row r="8" spans="1:9" ht="19.5" customHeight="1">
      <c r="A8" s="29"/>
      <c r="B8" s="17"/>
      <c r="C8" s="17"/>
      <c r="D8" s="15"/>
      <c r="E8" s="12"/>
      <c r="F8" s="28"/>
      <c r="G8" s="30"/>
      <c r="H8" s="31"/>
      <c r="I8" s="31"/>
    </row>
    <row r="9" spans="1:9" ht="19.5" customHeight="1">
      <c r="A9" s="234" t="s">
        <v>55</v>
      </c>
      <c r="B9" s="235"/>
      <c r="C9" s="235"/>
      <c r="D9" s="236"/>
      <c r="E9" s="237"/>
      <c r="F9" s="237"/>
      <c r="G9" s="30"/>
      <c r="H9" s="31"/>
      <c r="I9" s="31"/>
    </row>
    <row r="10" spans="1:9" ht="14.25" customHeight="1">
      <c r="A10" s="107" t="s">
        <v>330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honeticPr fontId="15" type="noConversion"/>
  <pageMargins left="0.67" right="0.67" top="0.72" bottom="0.72" header="0.28000000000000003" footer="0.28000000000000003"/>
  <pageSetup paperSize="9" fitToWidth="0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 pane="bottomLeft" activeCell="C22" sqref="C22"/>
    </sheetView>
  </sheetViews>
  <sheetFormatPr defaultColWidth="9.125" defaultRowHeight="14.25" customHeight="1"/>
  <cols>
    <col min="1" max="1" width="19.25" customWidth="1"/>
    <col min="2" max="2" width="33.875" customWidth="1"/>
    <col min="3" max="3" width="23.875" customWidth="1"/>
    <col min="4" max="4" width="11.125" customWidth="1"/>
    <col min="5" max="5" width="17.75" customWidth="1"/>
    <col min="6" max="6" width="9.875" customWidth="1"/>
    <col min="7" max="7" width="17.75" customWidth="1"/>
    <col min="8" max="11" width="23.12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>
      <c r="D2" s="2"/>
      <c r="E2" s="2"/>
      <c r="F2" s="2"/>
      <c r="G2" s="2"/>
      <c r="K2" s="3" t="s">
        <v>232</v>
      </c>
    </row>
    <row r="3" spans="1:11" ht="41.25" customHeight="1">
      <c r="A3" s="169" t="str">
        <f>"2025"&amp;"年上级转移支付补助项目支出预算表"</f>
        <v>2025年上级转移支付补助项目支出预算表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</row>
    <row r="4" spans="1:11" ht="13.5" customHeight="1">
      <c r="A4" s="170" t="str">
        <f>"单位名称："&amp;"昆明市官渡区佴家湾小学"</f>
        <v>单位名称：昆明市官渡区佴家湾小学</v>
      </c>
      <c r="B4" s="171"/>
      <c r="C4" s="171"/>
      <c r="D4" s="171"/>
      <c r="E4" s="171"/>
      <c r="F4" s="171"/>
      <c r="G4" s="171"/>
      <c r="H4" s="5"/>
      <c r="I4" s="5"/>
      <c r="J4" s="5"/>
      <c r="K4" s="6" t="s">
        <v>1</v>
      </c>
    </row>
    <row r="5" spans="1:11" ht="21.75" customHeight="1">
      <c r="A5" s="182" t="s">
        <v>161</v>
      </c>
      <c r="B5" s="182" t="s">
        <v>145</v>
      </c>
      <c r="C5" s="182" t="s">
        <v>162</v>
      </c>
      <c r="D5" s="191" t="s">
        <v>146</v>
      </c>
      <c r="E5" s="191" t="s">
        <v>147</v>
      </c>
      <c r="F5" s="191" t="s">
        <v>163</v>
      </c>
      <c r="G5" s="191" t="s">
        <v>164</v>
      </c>
      <c r="H5" s="190" t="s">
        <v>55</v>
      </c>
      <c r="I5" s="176" t="s">
        <v>233</v>
      </c>
      <c r="J5" s="150"/>
      <c r="K5" s="151"/>
    </row>
    <row r="6" spans="1:11" ht="21.75" customHeight="1">
      <c r="A6" s="188"/>
      <c r="B6" s="188"/>
      <c r="C6" s="188"/>
      <c r="D6" s="193"/>
      <c r="E6" s="193"/>
      <c r="F6" s="193"/>
      <c r="G6" s="193"/>
      <c r="H6" s="178"/>
      <c r="I6" s="191" t="s">
        <v>58</v>
      </c>
      <c r="J6" s="191" t="s">
        <v>59</v>
      </c>
      <c r="K6" s="191" t="s">
        <v>60</v>
      </c>
    </row>
    <row r="7" spans="1:11" ht="40.5" customHeight="1">
      <c r="A7" s="183"/>
      <c r="B7" s="183"/>
      <c r="C7" s="183"/>
      <c r="D7" s="192"/>
      <c r="E7" s="192"/>
      <c r="F7" s="192"/>
      <c r="G7" s="192"/>
      <c r="H7" s="155"/>
      <c r="I7" s="192" t="s">
        <v>57</v>
      </c>
      <c r="J7" s="192"/>
      <c r="K7" s="192"/>
    </row>
    <row r="8" spans="1:11" ht="15" customHeight="1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8">
        <v>10</v>
      </c>
      <c r="K8" s="18">
        <v>11</v>
      </c>
    </row>
    <row r="9" spans="1:11" ht="18.75" customHeight="1">
      <c r="A9" s="15"/>
      <c r="B9" s="12"/>
      <c r="C9" s="15"/>
      <c r="D9" s="15"/>
      <c r="E9" s="15"/>
      <c r="F9" s="15"/>
      <c r="G9" s="15"/>
      <c r="H9" s="16"/>
      <c r="I9" s="19"/>
      <c r="J9" s="19"/>
      <c r="K9" s="16"/>
    </row>
    <row r="10" spans="1:11" ht="18.75" customHeight="1">
      <c r="A10" s="17"/>
      <c r="B10" s="12"/>
      <c r="C10" s="12"/>
      <c r="D10" s="12"/>
      <c r="E10" s="12"/>
      <c r="F10" s="12"/>
      <c r="G10" s="12"/>
      <c r="H10" s="13"/>
      <c r="I10" s="13"/>
      <c r="J10" s="13"/>
      <c r="K10" s="16"/>
    </row>
    <row r="11" spans="1:11" ht="18.75" customHeight="1">
      <c r="A11" s="184" t="s">
        <v>133</v>
      </c>
      <c r="B11" s="185"/>
      <c r="C11" s="185"/>
      <c r="D11" s="185"/>
      <c r="E11" s="185"/>
      <c r="F11" s="185"/>
      <c r="G11" s="143"/>
      <c r="H11" s="13"/>
      <c r="I11" s="13"/>
      <c r="J11" s="13"/>
      <c r="K11" s="16"/>
    </row>
    <row r="12" spans="1:11" ht="14.25" customHeight="1">
      <c r="A12" s="238" t="s">
        <v>331</v>
      </c>
      <c r="B12" s="238"/>
      <c r="C12" s="238"/>
      <c r="D12" s="238"/>
    </row>
  </sheetData>
  <mergeCells count="16">
    <mergeCell ref="A12:D12"/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honeticPr fontId="15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G11"/>
  <sheetViews>
    <sheetView showZeros="0" workbookViewId="0">
      <pane ySplit="1" topLeftCell="A2" activePane="bottomLeft" state="frozen"/>
      <selection pane="bottomLeft" activeCell="E14" sqref="E14"/>
    </sheetView>
  </sheetViews>
  <sheetFormatPr defaultColWidth="9.125" defaultRowHeight="14.25" customHeight="1"/>
  <cols>
    <col min="1" max="1" width="35.25" customWidth="1"/>
    <col min="2" max="4" width="28" customWidth="1"/>
    <col min="5" max="7" width="23.87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3.5" customHeight="1">
      <c r="D2" s="2"/>
      <c r="G2" s="3" t="s">
        <v>234</v>
      </c>
    </row>
    <row r="3" spans="1:7" ht="41.25" customHeight="1">
      <c r="A3" s="169" t="str">
        <f>"2025"&amp;"年部门项目中期规划预算表"</f>
        <v>2025年部门项目中期规划预算表</v>
      </c>
      <c r="B3" s="169"/>
      <c r="C3" s="169"/>
      <c r="D3" s="169"/>
      <c r="E3" s="169"/>
      <c r="F3" s="169"/>
      <c r="G3" s="169"/>
    </row>
    <row r="4" spans="1:7" ht="13.5" customHeight="1">
      <c r="A4" s="170" t="str">
        <f>"单位名称："&amp;"昆明市官渡区佴家湾小学"</f>
        <v>单位名称：昆明市官渡区佴家湾小学</v>
      </c>
      <c r="B4" s="171"/>
      <c r="C4" s="171"/>
      <c r="D4" s="171"/>
      <c r="E4" s="5"/>
      <c r="F4" s="5"/>
      <c r="G4" s="6" t="s">
        <v>1</v>
      </c>
    </row>
    <row r="5" spans="1:7" ht="21.75" customHeight="1">
      <c r="A5" s="182" t="s">
        <v>162</v>
      </c>
      <c r="B5" s="182" t="s">
        <v>161</v>
      </c>
      <c r="C5" s="182" t="s">
        <v>145</v>
      </c>
      <c r="D5" s="191" t="s">
        <v>235</v>
      </c>
      <c r="E5" s="176" t="s">
        <v>58</v>
      </c>
      <c r="F5" s="150"/>
      <c r="G5" s="151"/>
    </row>
    <row r="6" spans="1:7" ht="21.75" customHeight="1">
      <c r="A6" s="188"/>
      <c r="B6" s="188"/>
      <c r="C6" s="188"/>
      <c r="D6" s="193"/>
      <c r="E6" s="242" t="str">
        <f>"2025"&amp;"年"</f>
        <v>2025年</v>
      </c>
      <c r="F6" s="191" t="str">
        <f>("2025"+1)&amp;"年"</f>
        <v>2026年</v>
      </c>
      <c r="G6" s="191" t="str">
        <f>("2025"+2)&amp;"年"</f>
        <v>2027年</v>
      </c>
    </row>
    <row r="7" spans="1:7" ht="40.5" customHeight="1">
      <c r="A7" s="183"/>
      <c r="B7" s="183"/>
      <c r="C7" s="183"/>
      <c r="D7" s="192"/>
      <c r="E7" s="155"/>
      <c r="F7" s="192" t="s">
        <v>57</v>
      </c>
      <c r="G7" s="192"/>
    </row>
    <row r="8" spans="1:7" ht="15" customHeight="1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</row>
    <row r="9" spans="1:7" ht="17.25" customHeight="1">
      <c r="A9" s="108" t="s">
        <v>256</v>
      </c>
      <c r="B9" s="108" t="s">
        <v>301</v>
      </c>
      <c r="C9" s="108" t="s">
        <v>299</v>
      </c>
      <c r="D9" s="108" t="s">
        <v>332</v>
      </c>
      <c r="E9" s="109">
        <v>15400</v>
      </c>
      <c r="F9" s="109">
        <v>15400</v>
      </c>
      <c r="G9" s="109">
        <v>15400</v>
      </c>
    </row>
    <row r="10" spans="1:7" ht="18.75" customHeight="1">
      <c r="A10" s="108" t="s">
        <v>256</v>
      </c>
      <c r="B10" s="108" t="s">
        <v>301</v>
      </c>
      <c r="C10" s="91" t="s">
        <v>300</v>
      </c>
      <c r="D10" s="108" t="s">
        <v>332</v>
      </c>
      <c r="E10" s="13">
        <v>430000</v>
      </c>
      <c r="F10" s="13">
        <v>430000</v>
      </c>
      <c r="G10" s="13">
        <v>430000</v>
      </c>
    </row>
    <row r="11" spans="1:7" ht="18.75" customHeight="1">
      <c r="A11" s="239" t="s">
        <v>55</v>
      </c>
      <c r="B11" s="240" t="s">
        <v>236</v>
      </c>
      <c r="C11" s="240"/>
      <c r="D11" s="241"/>
      <c r="E11" s="13">
        <v>445400</v>
      </c>
      <c r="F11" s="13">
        <v>445400</v>
      </c>
      <c r="G11" s="13">
        <v>445400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honeticPr fontId="15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 pane="bottomLeft" activeCell="I10" activeCellId="1" sqref="D10 I10"/>
    </sheetView>
  </sheetViews>
  <sheetFormatPr defaultColWidth="8.625" defaultRowHeight="12.75" customHeight="1"/>
  <cols>
    <col min="1" max="1" width="15.875" customWidth="1"/>
    <col min="2" max="2" width="35" customWidth="1"/>
    <col min="3" max="19" width="22" customWidth="1"/>
  </cols>
  <sheetData>
    <row r="1" spans="1:19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7.25" customHeight="1">
      <c r="A2" s="116" t="s">
        <v>52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41.25" customHeight="1">
      <c r="A3" s="110" t="str">
        <f>"2025"&amp;"年部门收入预算表"</f>
        <v>2025年部门收入预算表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</row>
    <row r="4" spans="1:19" ht="17.25" customHeight="1">
      <c r="A4" s="112" t="str">
        <f>"单位名称："&amp;"昆明市官渡区佴家湾小学"</f>
        <v>单位名称：昆明市官渡区佴家湾小学</v>
      </c>
      <c r="B4" s="111"/>
      <c r="S4" s="22" t="s">
        <v>1</v>
      </c>
    </row>
    <row r="5" spans="1:19" ht="21.75" customHeight="1">
      <c r="A5" s="125" t="s">
        <v>53</v>
      </c>
      <c r="B5" s="128" t="s">
        <v>54</v>
      </c>
      <c r="C5" s="128" t="s">
        <v>55</v>
      </c>
      <c r="D5" s="117" t="s">
        <v>56</v>
      </c>
      <c r="E5" s="117"/>
      <c r="F5" s="117"/>
      <c r="G5" s="117"/>
      <c r="H5" s="117"/>
      <c r="I5" s="118"/>
      <c r="J5" s="117"/>
      <c r="K5" s="117"/>
      <c r="L5" s="117"/>
      <c r="M5" s="117"/>
      <c r="N5" s="119"/>
      <c r="O5" s="117" t="s">
        <v>45</v>
      </c>
      <c r="P5" s="117"/>
      <c r="Q5" s="117"/>
      <c r="R5" s="117"/>
      <c r="S5" s="119"/>
    </row>
    <row r="6" spans="1:19" ht="27" customHeight="1">
      <c r="A6" s="126"/>
      <c r="B6" s="129"/>
      <c r="C6" s="129"/>
      <c r="D6" s="129" t="s">
        <v>57</v>
      </c>
      <c r="E6" s="129" t="s">
        <v>58</v>
      </c>
      <c r="F6" s="129" t="s">
        <v>59</v>
      </c>
      <c r="G6" s="129" t="s">
        <v>60</v>
      </c>
      <c r="H6" s="129" t="s">
        <v>61</v>
      </c>
      <c r="I6" s="120" t="s">
        <v>62</v>
      </c>
      <c r="J6" s="121"/>
      <c r="K6" s="121"/>
      <c r="L6" s="121"/>
      <c r="M6" s="121"/>
      <c r="N6" s="122"/>
      <c r="O6" s="129" t="s">
        <v>57</v>
      </c>
      <c r="P6" s="129" t="s">
        <v>58</v>
      </c>
      <c r="Q6" s="129" t="s">
        <v>59</v>
      </c>
      <c r="R6" s="129" t="s">
        <v>60</v>
      </c>
      <c r="S6" s="129" t="s">
        <v>63</v>
      </c>
    </row>
    <row r="7" spans="1:19" ht="30" customHeight="1">
      <c r="A7" s="127"/>
      <c r="B7" s="130"/>
      <c r="C7" s="131"/>
      <c r="D7" s="131"/>
      <c r="E7" s="131"/>
      <c r="F7" s="131"/>
      <c r="G7" s="131"/>
      <c r="H7" s="131"/>
      <c r="I7" s="38" t="s">
        <v>57</v>
      </c>
      <c r="J7" s="80" t="s">
        <v>64</v>
      </c>
      <c r="K7" s="80" t="s">
        <v>65</v>
      </c>
      <c r="L7" s="80" t="s">
        <v>66</v>
      </c>
      <c r="M7" s="80" t="s">
        <v>67</v>
      </c>
      <c r="N7" s="80" t="s">
        <v>68</v>
      </c>
      <c r="O7" s="132"/>
      <c r="P7" s="132"/>
      <c r="Q7" s="132"/>
      <c r="R7" s="132"/>
      <c r="S7" s="131"/>
    </row>
    <row r="8" spans="1:19" ht="15" customHeight="1">
      <c r="A8" s="79">
        <v>1</v>
      </c>
      <c r="B8" s="79">
        <v>2</v>
      </c>
      <c r="C8" s="79">
        <v>3</v>
      </c>
      <c r="D8" s="79">
        <v>4</v>
      </c>
      <c r="E8" s="79">
        <v>5</v>
      </c>
      <c r="F8" s="79">
        <v>6</v>
      </c>
      <c r="G8" s="79">
        <v>7</v>
      </c>
      <c r="H8" s="79">
        <v>8</v>
      </c>
      <c r="I8" s="38">
        <v>9</v>
      </c>
      <c r="J8" s="79">
        <v>10</v>
      </c>
      <c r="K8" s="79">
        <v>11</v>
      </c>
      <c r="L8" s="79">
        <v>12</v>
      </c>
      <c r="M8" s="79">
        <v>13</v>
      </c>
      <c r="N8" s="79">
        <v>14</v>
      </c>
      <c r="O8" s="79">
        <v>15</v>
      </c>
      <c r="P8" s="79">
        <v>16</v>
      </c>
      <c r="Q8" s="79">
        <v>17</v>
      </c>
      <c r="R8" s="79">
        <v>18</v>
      </c>
      <c r="S8" s="79">
        <v>19</v>
      </c>
    </row>
    <row r="9" spans="1:19" ht="18" customHeight="1">
      <c r="A9" s="102" t="s">
        <v>323</v>
      </c>
      <c r="B9" s="86" t="s">
        <v>256</v>
      </c>
      <c r="C9" s="100">
        <v>9642858</v>
      </c>
      <c r="D9" s="100">
        <v>9212358</v>
      </c>
      <c r="E9" s="100">
        <v>9212358</v>
      </c>
      <c r="F9" s="100"/>
      <c r="G9" s="100"/>
      <c r="H9" s="100"/>
      <c r="I9" s="100">
        <v>430500</v>
      </c>
      <c r="J9" s="100"/>
      <c r="K9" s="100"/>
      <c r="L9" s="100"/>
      <c r="M9" s="100"/>
      <c r="N9" s="100">
        <v>430500</v>
      </c>
      <c r="O9" s="44"/>
      <c r="P9" s="44"/>
      <c r="Q9" s="44"/>
      <c r="R9" s="44"/>
      <c r="S9" s="44"/>
    </row>
    <row r="10" spans="1:19" ht="18" customHeight="1">
      <c r="A10" s="123" t="s">
        <v>55</v>
      </c>
      <c r="B10" s="124"/>
      <c r="C10" s="100">
        <v>9642858</v>
      </c>
      <c r="D10" s="100">
        <v>9212358</v>
      </c>
      <c r="E10" s="100">
        <v>9212358</v>
      </c>
      <c r="F10" s="100"/>
      <c r="G10" s="100"/>
      <c r="H10" s="100"/>
      <c r="I10" s="100">
        <v>430500</v>
      </c>
      <c r="J10" s="100"/>
      <c r="K10" s="100"/>
      <c r="L10" s="100"/>
      <c r="M10" s="100"/>
      <c r="N10" s="100">
        <v>430500</v>
      </c>
      <c r="O10" s="44"/>
      <c r="P10" s="44"/>
      <c r="Q10" s="44"/>
      <c r="R10" s="44"/>
      <c r="S10" s="44"/>
    </row>
  </sheetData>
  <mergeCells count="20">
    <mergeCell ref="O6:O7"/>
    <mergeCell ref="P6:P7"/>
    <mergeCell ref="Q6:Q7"/>
    <mergeCell ref="R6:R7"/>
    <mergeCell ref="S6:S7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A2:S2"/>
    <mergeCell ref="A3:S3"/>
    <mergeCell ref="A4:B4"/>
    <mergeCell ref="D5:N5"/>
    <mergeCell ref="O5:S5"/>
  </mergeCells>
  <phoneticPr fontId="15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O17"/>
  <sheetViews>
    <sheetView showGridLines="0" showZeros="0" tabSelected="1" workbookViewId="0">
      <pane ySplit="1" topLeftCell="A5" activePane="bottomLeft" state="frozen"/>
      <selection pane="bottomLeft" activeCell="B9" sqref="B9"/>
    </sheetView>
  </sheetViews>
  <sheetFormatPr defaultColWidth="8.625" defaultRowHeight="12.75" customHeight="1"/>
  <cols>
    <col min="1" max="1" width="14.25" customWidth="1"/>
    <col min="2" max="2" width="37.625" customWidth="1"/>
    <col min="3" max="8" width="24.625" customWidth="1"/>
    <col min="9" max="9" width="26.75" customWidth="1"/>
    <col min="10" max="11" width="24.375" customWidth="1"/>
    <col min="12" max="15" width="24.625" customWidth="1"/>
  </cols>
  <sheetData>
    <row r="1" spans="1:15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7.25" customHeight="1">
      <c r="A2" s="133" t="s">
        <v>69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</row>
    <row r="3" spans="1:15" ht="41.25" customHeight="1">
      <c r="A3" s="110" t="str">
        <f>"2025"&amp;"年部门支出预算表"</f>
        <v>2025年部门支出预算表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ht="17.25" customHeight="1">
      <c r="A4" s="112" t="str">
        <f>"单位名称："&amp;"昆明市官渡区佴家湾小学"</f>
        <v>单位名称：昆明市官渡区佴家湾小学</v>
      </c>
      <c r="B4" s="111"/>
      <c r="O4" s="22" t="s">
        <v>1</v>
      </c>
    </row>
    <row r="5" spans="1:15" ht="27" customHeight="1">
      <c r="A5" s="144" t="s">
        <v>70</v>
      </c>
      <c r="B5" s="144" t="s">
        <v>71</v>
      </c>
      <c r="C5" s="144" t="s">
        <v>55</v>
      </c>
      <c r="D5" s="134" t="s">
        <v>58</v>
      </c>
      <c r="E5" s="135"/>
      <c r="F5" s="136"/>
      <c r="G5" s="139" t="s">
        <v>59</v>
      </c>
      <c r="H5" s="139" t="s">
        <v>60</v>
      </c>
      <c r="I5" s="139" t="s">
        <v>72</v>
      </c>
      <c r="J5" s="134" t="s">
        <v>62</v>
      </c>
      <c r="K5" s="135"/>
      <c r="L5" s="135"/>
      <c r="M5" s="135"/>
      <c r="N5" s="137"/>
      <c r="O5" s="138"/>
    </row>
    <row r="6" spans="1:15" ht="42" customHeight="1">
      <c r="A6" s="145"/>
      <c r="B6" s="145"/>
      <c r="C6" s="140"/>
      <c r="D6" s="78" t="s">
        <v>57</v>
      </c>
      <c r="E6" s="78" t="s">
        <v>73</v>
      </c>
      <c r="F6" s="78" t="s">
        <v>74</v>
      </c>
      <c r="G6" s="140"/>
      <c r="H6" s="140"/>
      <c r="I6" s="141"/>
      <c r="J6" s="78" t="s">
        <v>57</v>
      </c>
      <c r="K6" s="74" t="s">
        <v>75</v>
      </c>
      <c r="L6" s="74" t="s">
        <v>76</v>
      </c>
      <c r="M6" s="74" t="s">
        <v>77</v>
      </c>
      <c r="N6" s="74" t="s">
        <v>78</v>
      </c>
      <c r="O6" s="74" t="s">
        <v>79</v>
      </c>
    </row>
    <row r="7" spans="1:15" ht="18" customHeight="1">
      <c r="A7" s="24" t="s">
        <v>80</v>
      </c>
      <c r="B7" s="24" t="s">
        <v>81</v>
      </c>
      <c r="C7" s="24" t="s">
        <v>82</v>
      </c>
      <c r="D7" s="28" t="s">
        <v>83</v>
      </c>
      <c r="E7" s="28" t="s">
        <v>84</v>
      </c>
      <c r="F7" s="28" t="s">
        <v>85</v>
      </c>
      <c r="G7" s="28" t="s">
        <v>86</v>
      </c>
      <c r="H7" s="28" t="s">
        <v>87</v>
      </c>
      <c r="I7" s="28" t="s">
        <v>88</v>
      </c>
      <c r="J7" s="28" t="s">
        <v>89</v>
      </c>
      <c r="K7" s="28" t="s">
        <v>90</v>
      </c>
      <c r="L7" s="28" t="s">
        <v>91</v>
      </c>
      <c r="M7" s="28" t="s">
        <v>92</v>
      </c>
      <c r="N7" s="24" t="s">
        <v>93</v>
      </c>
      <c r="O7" s="28" t="s">
        <v>94</v>
      </c>
    </row>
    <row r="8" spans="1:15" s="82" customFormat="1" ht="18" customHeight="1">
      <c r="A8" s="86" t="s">
        <v>237</v>
      </c>
      <c r="B8" s="86" t="s">
        <v>238</v>
      </c>
      <c r="C8" s="87">
        <v>6663958</v>
      </c>
      <c r="D8" s="87">
        <v>6233458</v>
      </c>
      <c r="E8" s="87">
        <v>6079458</v>
      </c>
      <c r="F8" s="87">
        <v>154000</v>
      </c>
      <c r="G8" s="28"/>
      <c r="H8" s="28"/>
      <c r="I8" s="28"/>
      <c r="J8" s="28"/>
      <c r="K8" s="28"/>
      <c r="L8" s="28"/>
      <c r="M8" s="28"/>
      <c r="N8" s="24"/>
      <c r="O8" s="100">
        <v>430500</v>
      </c>
    </row>
    <row r="9" spans="1:15" s="82" customFormat="1" ht="18" customHeight="1">
      <c r="A9" s="86" t="s">
        <v>239</v>
      </c>
      <c r="B9" s="86" t="s">
        <v>333</v>
      </c>
      <c r="C9" s="87">
        <v>12920</v>
      </c>
      <c r="D9" s="87">
        <v>12920</v>
      </c>
      <c r="E9" s="87">
        <v>12920</v>
      </c>
      <c r="F9" s="87"/>
      <c r="G9" s="28"/>
      <c r="H9" s="28"/>
      <c r="I9" s="28"/>
      <c r="J9" s="28"/>
      <c r="K9" s="28"/>
      <c r="L9" s="28"/>
      <c r="M9" s="28"/>
      <c r="N9" s="24"/>
      <c r="O9" s="101"/>
    </row>
    <row r="10" spans="1:15" s="82" customFormat="1" ht="18" customHeight="1">
      <c r="A10" s="86" t="s">
        <v>241</v>
      </c>
      <c r="B10" s="86" t="s">
        <v>242</v>
      </c>
      <c r="C10" s="87">
        <v>511700</v>
      </c>
      <c r="D10" s="87">
        <v>511700</v>
      </c>
      <c r="E10" s="87">
        <v>511700</v>
      </c>
      <c r="F10" s="87"/>
      <c r="G10" s="28"/>
      <c r="H10" s="28"/>
      <c r="I10" s="28"/>
      <c r="J10" s="28"/>
      <c r="K10" s="28"/>
      <c r="L10" s="28"/>
      <c r="M10" s="28"/>
      <c r="N10" s="24"/>
      <c r="O10" s="101"/>
    </row>
    <row r="11" spans="1:15" s="82" customFormat="1" ht="18" customHeight="1">
      <c r="A11" s="86" t="s">
        <v>243</v>
      </c>
      <c r="B11" s="86" t="s">
        <v>244</v>
      </c>
      <c r="C11" s="87">
        <v>786500</v>
      </c>
      <c r="D11" s="87">
        <v>786500</v>
      </c>
      <c r="E11" s="87">
        <v>786500</v>
      </c>
      <c r="F11" s="87"/>
      <c r="G11" s="28"/>
      <c r="H11" s="28"/>
      <c r="I11" s="28"/>
      <c r="J11" s="28"/>
      <c r="K11" s="28"/>
      <c r="L11" s="28"/>
      <c r="M11" s="28"/>
      <c r="N11" s="24"/>
      <c r="O11" s="101"/>
    </row>
    <row r="12" spans="1:15" s="82" customFormat="1" ht="18" customHeight="1">
      <c r="A12" s="86" t="s">
        <v>245</v>
      </c>
      <c r="B12" s="86" t="s">
        <v>246</v>
      </c>
      <c r="C12" s="87">
        <v>255680</v>
      </c>
      <c r="D12" s="87">
        <v>255680</v>
      </c>
      <c r="E12" s="87">
        <v>255680</v>
      </c>
      <c r="F12" s="87"/>
      <c r="G12" s="28"/>
      <c r="H12" s="28"/>
      <c r="I12" s="28"/>
      <c r="J12" s="28"/>
      <c r="K12" s="28"/>
      <c r="L12" s="28"/>
      <c r="M12" s="28"/>
      <c r="N12" s="24"/>
      <c r="O12" s="101"/>
    </row>
    <row r="13" spans="1:15" s="82" customFormat="1" ht="18" customHeight="1">
      <c r="A13" s="86" t="s">
        <v>247</v>
      </c>
      <c r="B13" s="86" t="s">
        <v>248</v>
      </c>
      <c r="C13" s="87">
        <v>357100</v>
      </c>
      <c r="D13" s="87">
        <v>357100</v>
      </c>
      <c r="E13" s="87">
        <v>357100</v>
      </c>
      <c r="F13" s="87"/>
      <c r="G13" s="28"/>
      <c r="H13" s="28"/>
      <c r="I13" s="28"/>
      <c r="J13" s="28"/>
      <c r="K13" s="28"/>
      <c r="L13" s="28"/>
      <c r="M13" s="28"/>
      <c r="N13" s="24"/>
      <c r="O13" s="101"/>
    </row>
    <row r="14" spans="1:15" s="82" customFormat="1" ht="18" customHeight="1">
      <c r="A14" s="86" t="s">
        <v>249</v>
      </c>
      <c r="B14" s="86" t="s">
        <v>250</v>
      </c>
      <c r="C14" s="87">
        <v>316600</v>
      </c>
      <c r="D14" s="87">
        <v>316600</v>
      </c>
      <c r="E14" s="87">
        <v>316600</v>
      </c>
      <c r="F14" s="87"/>
      <c r="G14" s="28"/>
      <c r="H14" s="28"/>
      <c r="I14" s="28"/>
      <c r="J14" s="28"/>
      <c r="K14" s="28"/>
      <c r="L14" s="28"/>
      <c r="M14" s="28"/>
      <c r="N14" s="24"/>
      <c r="O14" s="101"/>
    </row>
    <row r="15" spans="1:15" s="82" customFormat="1" ht="18" customHeight="1">
      <c r="A15" s="86" t="s">
        <v>251</v>
      </c>
      <c r="B15" s="86" t="s">
        <v>252</v>
      </c>
      <c r="C15" s="87">
        <v>76000</v>
      </c>
      <c r="D15" s="87">
        <v>76000</v>
      </c>
      <c r="E15" s="87">
        <v>76000</v>
      </c>
      <c r="F15" s="87"/>
      <c r="G15" s="28"/>
      <c r="H15" s="28"/>
      <c r="I15" s="28"/>
      <c r="J15" s="28"/>
      <c r="K15" s="28"/>
      <c r="L15" s="28"/>
      <c r="M15" s="28"/>
      <c r="N15" s="24"/>
      <c r="O15" s="101"/>
    </row>
    <row r="16" spans="1:15" s="82" customFormat="1" ht="18" customHeight="1">
      <c r="A16" s="86" t="s">
        <v>253</v>
      </c>
      <c r="B16" s="86" t="s">
        <v>254</v>
      </c>
      <c r="C16" s="87">
        <v>662400</v>
      </c>
      <c r="D16" s="87">
        <v>662400</v>
      </c>
      <c r="E16" s="87">
        <v>662400</v>
      </c>
      <c r="F16" s="87"/>
      <c r="G16" s="28"/>
      <c r="H16" s="28"/>
      <c r="I16" s="28"/>
      <c r="J16" s="28"/>
      <c r="K16" s="28"/>
      <c r="L16" s="28"/>
      <c r="M16" s="28"/>
      <c r="N16" s="24"/>
      <c r="O16" s="101"/>
    </row>
    <row r="17" spans="1:15" ht="21" customHeight="1">
      <c r="A17" s="142" t="s">
        <v>55</v>
      </c>
      <c r="B17" s="143"/>
      <c r="C17" s="100">
        <v>9642858</v>
      </c>
      <c r="D17" s="100">
        <v>9212358</v>
      </c>
      <c r="E17" s="100">
        <v>9058358</v>
      </c>
      <c r="F17" s="100">
        <v>154000</v>
      </c>
      <c r="G17" s="44"/>
      <c r="H17" s="44"/>
      <c r="I17" s="44"/>
      <c r="J17" s="44"/>
      <c r="K17" s="44"/>
      <c r="L17" s="44"/>
      <c r="M17" s="44"/>
      <c r="N17" s="44"/>
      <c r="O17" s="100">
        <v>430500</v>
      </c>
    </row>
  </sheetData>
  <mergeCells count="12">
    <mergeCell ref="A17:B17"/>
    <mergeCell ref="A5:A6"/>
    <mergeCell ref="B5:B6"/>
    <mergeCell ref="C5:C6"/>
    <mergeCell ref="G5:G6"/>
    <mergeCell ref="A2:O2"/>
    <mergeCell ref="A3:O3"/>
    <mergeCell ref="A4:B4"/>
    <mergeCell ref="D5:F5"/>
    <mergeCell ref="J5:O5"/>
    <mergeCell ref="H5:H6"/>
    <mergeCell ref="I5:I6"/>
  </mergeCells>
  <phoneticPr fontId="15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 pane="bottomLeft" activeCell="B35" sqref="B35"/>
    </sheetView>
  </sheetViews>
  <sheetFormatPr defaultColWidth="8.625" defaultRowHeight="12.75" customHeight="1"/>
  <cols>
    <col min="1" max="4" width="35.625" customWidth="1"/>
  </cols>
  <sheetData>
    <row r="1" spans="1:4" ht="12.75" customHeight="1">
      <c r="A1" s="1"/>
      <c r="B1" s="1"/>
      <c r="C1" s="1"/>
      <c r="D1" s="1"/>
    </row>
    <row r="2" spans="1:4" ht="15" customHeight="1">
      <c r="A2" s="20"/>
      <c r="B2" s="22"/>
      <c r="C2" s="22"/>
      <c r="D2" s="22" t="s">
        <v>95</v>
      </c>
    </row>
    <row r="3" spans="1:4" ht="41.25" customHeight="1">
      <c r="A3" s="110" t="str">
        <f>"2025"&amp;"年部门财政拨款收支预算总表"</f>
        <v>2025年部门财政拨款收支预算总表</v>
      </c>
      <c r="B3" s="111"/>
      <c r="C3" s="111"/>
      <c r="D3" s="111"/>
    </row>
    <row r="4" spans="1:4" ht="17.25" customHeight="1">
      <c r="A4" s="112" t="str">
        <f>"单位名称："&amp;"昆明市官渡区佴家湾小学"</f>
        <v>单位名称：昆明市官渡区佴家湾小学</v>
      </c>
      <c r="B4" s="113"/>
      <c r="D4" s="22" t="s">
        <v>1</v>
      </c>
    </row>
    <row r="5" spans="1:4" ht="17.25" customHeight="1">
      <c r="A5" s="114" t="s">
        <v>2</v>
      </c>
      <c r="B5" s="115"/>
      <c r="C5" s="114" t="s">
        <v>3</v>
      </c>
      <c r="D5" s="115"/>
    </row>
    <row r="6" spans="1:4" ht="18.75" customHeight="1">
      <c r="A6" s="74" t="s">
        <v>4</v>
      </c>
      <c r="B6" s="74" t="s">
        <v>5</v>
      </c>
      <c r="C6" s="74" t="s">
        <v>6</v>
      </c>
      <c r="D6" s="74" t="s">
        <v>5</v>
      </c>
    </row>
    <row r="7" spans="1:4" ht="16.5" customHeight="1">
      <c r="A7" s="75" t="s">
        <v>96</v>
      </c>
      <c r="B7" s="84">
        <v>9212358</v>
      </c>
      <c r="C7" s="75" t="s">
        <v>97</v>
      </c>
      <c r="D7" s="44"/>
    </row>
    <row r="8" spans="1:4" ht="16.5" customHeight="1">
      <c r="A8" s="75" t="s">
        <v>98</v>
      </c>
      <c r="B8" s="84">
        <v>9212358</v>
      </c>
      <c r="C8" s="75" t="s">
        <v>99</v>
      </c>
      <c r="D8" s="44"/>
    </row>
    <row r="9" spans="1:4" ht="16.5" customHeight="1">
      <c r="A9" s="75" t="s">
        <v>100</v>
      </c>
      <c r="B9" s="44"/>
      <c r="C9" s="75" t="s">
        <v>101</v>
      </c>
      <c r="D9" s="44"/>
    </row>
    <row r="10" spans="1:4" ht="16.5" customHeight="1">
      <c r="A10" s="75" t="s">
        <v>102</v>
      </c>
      <c r="B10" s="44"/>
      <c r="C10" s="75" t="s">
        <v>103</v>
      </c>
      <c r="D10" s="44"/>
    </row>
    <row r="11" spans="1:4" ht="16.5" customHeight="1">
      <c r="A11" s="75" t="s">
        <v>104</v>
      </c>
      <c r="B11" s="44"/>
      <c r="C11" s="75" t="s">
        <v>105</v>
      </c>
      <c r="D11" s="44"/>
    </row>
    <row r="12" spans="1:4" ht="16.5" customHeight="1">
      <c r="A12" s="75" t="s">
        <v>98</v>
      </c>
      <c r="B12" s="44"/>
      <c r="C12" s="75" t="s">
        <v>106</v>
      </c>
      <c r="D12" s="84">
        <v>6246378</v>
      </c>
    </row>
    <row r="13" spans="1:4" ht="16.5" customHeight="1">
      <c r="A13" s="71" t="s">
        <v>100</v>
      </c>
      <c r="B13" s="44"/>
      <c r="C13" s="36" t="s">
        <v>107</v>
      </c>
      <c r="D13" s="84"/>
    </row>
    <row r="14" spans="1:4" ht="16.5" customHeight="1">
      <c r="A14" s="71" t="s">
        <v>102</v>
      </c>
      <c r="B14" s="44"/>
      <c r="C14" s="36" t="s">
        <v>108</v>
      </c>
      <c r="D14" s="84"/>
    </row>
    <row r="15" spans="1:4" ht="16.5" customHeight="1">
      <c r="A15" s="76"/>
      <c r="B15" s="44"/>
      <c r="C15" s="36" t="s">
        <v>109</v>
      </c>
      <c r="D15" s="84">
        <v>1553880</v>
      </c>
    </row>
    <row r="16" spans="1:4" ht="16.5" customHeight="1">
      <c r="A16" s="76"/>
      <c r="B16" s="44"/>
      <c r="C16" s="36" t="s">
        <v>110</v>
      </c>
      <c r="D16" s="84">
        <v>749700</v>
      </c>
    </row>
    <row r="17" spans="1:4" ht="16.5" customHeight="1">
      <c r="A17" s="76"/>
      <c r="B17" s="44"/>
      <c r="C17" s="36" t="s">
        <v>111</v>
      </c>
      <c r="D17" s="44"/>
    </row>
    <row r="18" spans="1:4" ht="16.5" customHeight="1">
      <c r="A18" s="76"/>
      <c r="B18" s="44"/>
      <c r="C18" s="36" t="s">
        <v>112</v>
      </c>
      <c r="D18" s="44"/>
    </row>
    <row r="19" spans="1:4" ht="16.5" customHeight="1">
      <c r="A19" s="76"/>
      <c r="B19" s="44"/>
      <c r="C19" s="36" t="s">
        <v>113</v>
      </c>
      <c r="D19" s="44"/>
    </row>
    <row r="20" spans="1:4" ht="16.5" customHeight="1">
      <c r="A20" s="76"/>
      <c r="B20" s="44"/>
      <c r="C20" s="36" t="s">
        <v>114</v>
      </c>
      <c r="D20" s="44"/>
    </row>
    <row r="21" spans="1:4" ht="16.5" customHeight="1">
      <c r="A21" s="76"/>
      <c r="B21" s="44"/>
      <c r="C21" s="36" t="s">
        <v>115</v>
      </c>
      <c r="D21" s="44"/>
    </row>
    <row r="22" spans="1:4" ht="16.5" customHeight="1">
      <c r="A22" s="76"/>
      <c r="B22" s="44"/>
      <c r="C22" s="36" t="s">
        <v>116</v>
      </c>
      <c r="D22" s="44"/>
    </row>
    <row r="23" spans="1:4" ht="16.5" customHeight="1">
      <c r="A23" s="76"/>
      <c r="B23" s="44"/>
      <c r="C23" s="36" t="s">
        <v>117</v>
      </c>
      <c r="D23" s="44"/>
    </row>
    <row r="24" spans="1:4" ht="16.5" customHeight="1">
      <c r="A24" s="76"/>
      <c r="B24" s="44"/>
      <c r="C24" s="36" t="s">
        <v>118</v>
      </c>
      <c r="D24" s="44"/>
    </row>
    <row r="25" spans="1:4" ht="16.5" customHeight="1">
      <c r="A25" s="76"/>
      <c r="B25" s="44"/>
      <c r="C25" s="36" t="s">
        <v>119</v>
      </c>
      <c r="D25" s="44"/>
    </row>
    <row r="26" spans="1:4" ht="16.5" customHeight="1">
      <c r="A26" s="76"/>
      <c r="B26" s="44"/>
      <c r="C26" s="36" t="s">
        <v>120</v>
      </c>
      <c r="D26" s="84">
        <v>662400</v>
      </c>
    </row>
    <row r="27" spans="1:4" ht="16.5" customHeight="1">
      <c r="A27" s="76"/>
      <c r="B27" s="44"/>
      <c r="C27" s="36" t="s">
        <v>121</v>
      </c>
      <c r="D27" s="44"/>
    </row>
    <row r="28" spans="1:4" ht="16.5" customHeight="1">
      <c r="A28" s="76"/>
      <c r="B28" s="44"/>
      <c r="C28" s="36" t="s">
        <v>122</v>
      </c>
      <c r="D28" s="44"/>
    </row>
    <row r="29" spans="1:4" ht="16.5" customHeight="1">
      <c r="A29" s="76"/>
      <c r="B29" s="44"/>
      <c r="C29" s="36" t="s">
        <v>123</v>
      </c>
      <c r="D29" s="44"/>
    </row>
    <row r="30" spans="1:4" ht="16.5" customHeight="1">
      <c r="A30" s="76"/>
      <c r="B30" s="44"/>
      <c r="C30" s="36" t="s">
        <v>124</v>
      </c>
      <c r="D30" s="44"/>
    </row>
    <row r="31" spans="1:4" ht="16.5" customHeight="1">
      <c r="A31" s="76"/>
      <c r="B31" s="44"/>
      <c r="C31" s="36" t="s">
        <v>125</v>
      </c>
      <c r="D31" s="44"/>
    </row>
    <row r="32" spans="1:4" ht="16.5" customHeight="1">
      <c r="A32" s="76"/>
      <c r="B32" s="44"/>
      <c r="C32" s="71" t="s">
        <v>126</v>
      </c>
      <c r="D32" s="44"/>
    </row>
    <row r="33" spans="1:4" ht="16.5" customHeight="1">
      <c r="A33" s="76"/>
      <c r="B33" s="44"/>
      <c r="C33" s="71" t="s">
        <v>127</v>
      </c>
      <c r="D33" s="44"/>
    </row>
    <row r="34" spans="1:4" ht="16.5" customHeight="1">
      <c r="A34" s="76"/>
      <c r="B34" s="44"/>
      <c r="C34" s="15" t="s">
        <v>128</v>
      </c>
      <c r="D34" s="44"/>
    </row>
    <row r="35" spans="1:4" ht="15" customHeight="1">
      <c r="A35" s="77" t="s">
        <v>50</v>
      </c>
      <c r="B35" s="84">
        <v>9212358</v>
      </c>
      <c r="C35" s="77" t="s">
        <v>51</v>
      </c>
      <c r="D35" s="84">
        <v>9212358</v>
      </c>
    </row>
  </sheetData>
  <mergeCells count="4">
    <mergeCell ref="A3:D3"/>
    <mergeCell ref="A4:B4"/>
    <mergeCell ref="A5:B5"/>
    <mergeCell ref="C5:D5"/>
  </mergeCells>
  <phoneticPr fontId="15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G18"/>
  <sheetViews>
    <sheetView showZeros="0" topLeftCell="C1" workbookViewId="0">
      <pane ySplit="1" topLeftCell="A2" activePane="bottomLeft" state="frozen"/>
      <selection pane="bottomLeft" activeCell="E20" sqref="E20"/>
    </sheetView>
  </sheetViews>
  <sheetFormatPr defaultColWidth="9.125" defaultRowHeight="14.25" customHeight="1"/>
  <cols>
    <col min="1" max="1" width="20.125" customWidth="1"/>
    <col min="2" max="2" width="44" customWidth="1"/>
    <col min="3" max="7" width="24.12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4.25" customHeight="1">
      <c r="D2" s="67"/>
      <c r="F2" s="39"/>
      <c r="G2" s="68" t="s">
        <v>129</v>
      </c>
    </row>
    <row r="3" spans="1:7" ht="41.25" customHeight="1">
      <c r="A3" s="146" t="str">
        <f>"2025"&amp;"年一般公共预算支出预算表（按功能科目分类）"</f>
        <v>2025年一般公共预算支出预算表（按功能科目分类）</v>
      </c>
      <c r="B3" s="146"/>
      <c r="C3" s="146"/>
      <c r="D3" s="146"/>
      <c r="E3" s="146"/>
      <c r="F3" s="146"/>
      <c r="G3" s="146"/>
    </row>
    <row r="4" spans="1:7" ht="18" customHeight="1">
      <c r="A4" s="4" t="str">
        <f>"单位名称："&amp;"昆明市官渡区佴家湾小学"</f>
        <v>单位名称：昆明市官渡区佴家湾小学</v>
      </c>
      <c r="F4" s="63"/>
      <c r="G4" s="68" t="s">
        <v>1</v>
      </c>
    </row>
    <row r="5" spans="1:7" ht="20.25" customHeight="1">
      <c r="A5" s="147" t="s">
        <v>130</v>
      </c>
      <c r="B5" s="148"/>
      <c r="C5" s="154" t="s">
        <v>55</v>
      </c>
      <c r="D5" s="149" t="s">
        <v>73</v>
      </c>
      <c r="E5" s="150"/>
      <c r="F5" s="151"/>
      <c r="G5" s="156" t="s">
        <v>74</v>
      </c>
    </row>
    <row r="6" spans="1:7" ht="20.25" customHeight="1">
      <c r="A6" s="73" t="s">
        <v>70</v>
      </c>
      <c r="B6" s="73" t="s">
        <v>71</v>
      </c>
      <c r="C6" s="155"/>
      <c r="D6" s="65" t="s">
        <v>57</v>
      </c>
      <c r="E6" s="65" t="s">
        <v>131</v>
      </c>
      <c r="F6" s="65" t="s">
        <v>132</v>
      </c>
      <c r="G6" s="157"/>
    </row>
    <row r="7" spans="1:7" ht="15" customHeight="1">
      <c r="A7" s="32" t="s">
        <v>80</v>
      </c>
      <c r="B7" s="32" t="s">
        <v>81</v>
      </c>
      <c r="C7" s="32" t="s">
        <v>82</v>
      </c>
      <c r="D7" s="32" t="s">
        <v>83</v>
      </c>
      <c r="E7" s="32" t="s">
        <v>84</v>
      </c>
      <c r="F7" s="32" t="s">
        <v>85</v>
      </c>
      <c r="G7" s="32" t="s">
        <v>86</v>
      </c>
    </row>
    <row r="8" spans="1:7" ht="15" customHeight="1">
      <c r="A8" s="86" t="s">
        <v>237</v>
      </c>
      <c r="B8" s="86" t="s">
        <v>238</v>
      </c>
      <c r="C8" s="87">
        <v>6233458</v>
      </c>
      <c r="D8" s="87">
        <v>6233458</v>
      </c>
      <c r="E8" s="87">
        <v>5648328</v>
      </c>
      <c r="F8" s="87">
        <v>431130</v>
      </c>
      <c r="G8" s="87">
        <v>154000</v>
      </c>
    </row>
    <row r="9" spans="1:7" ht="15" customHeight="1">
      <c r="A9" s="86" t="s">
        <v>239</v>
      </c>
      <c r="B9" s="86" t="s">
        <v>240</v>
      </c>
      <c r="C9" s="87">
        <v>12920</v>
      </c>
      <c r="D9" s="87">
        <v>12920</v>
      </c>
      <c r="E9" s="87"/>
      <c r="F9" s="87">
        <v>12920</v>
      </c>
      <c r="G9" s="87"/>
    </row>
    <row r="10" spans="1:7" ht="15" customHeight="1">
      <c r="A10" s="86" t="s">
        <v>241</v>
      </c>
      <c r="B10" s="86" t="s">
        <v>242</v>
      </c>
      <c r="C10" s="87">
        <v>511700</v>
      </c>
      <c r="D10" s="87">
        <v>511700</v>
      </c>
      <c r="E10" s="87">
        <v>440300</v>
      </c>
      <c r="F10" s="87">
        <v>71400</v>
      </c>
      <c r="G10" s="87"/>
    </row>
    <row r="11" spans="1:7" ht="15" customHeight="1">
      <c r="A11" s="86" t="s">
        <v>243</v>
      </c>
      <c r="B11" s="86" t="s">
        <v>244</v>
      </c>
      <c r="C11" s="87">
        <v>786500</v>
      </c>
      <c r="D11" s="87">
        <v>786500</v>
      </c>
      <c r="E11" s="87">
        <v>786500</v>
      </c>
      <c r="F11" s="87"/>
      <c r="G11" s="87"/>
    </row>
    <row r="12" spans="1:7" ht="15" customHeight="1">
      <c r="A12" s="86" t="s">
        <v>245</v>
      </c>
      <c r="B12" s="86" t="s">
        <v>246</v>
      </c>
      <c r="C12" s="87">
        <v>255680</v>
      </c>
      <c r="D12" s="87">
        <v>255680</v>
      </c>
      <c r="E12" s="87">
        <v>255680</v>
      </c>
      <c r="F12" s="87"/>
      <c r="G12" s="87"/>
    </row>
    <row r="13" spans="1:7" ht="15" customHeight="1">
      <c r="A13" s="86" t="s">
        <v>247</v>
      </c>
      <c r="B13" s="86" t="s">
        <v>248</v>
      </c>
      <c r="C13" s="87">
        <v>357100</v>
      </c>
      <c r="D13" s="87">
        <v>357100</v>
      </c>
      <c r="E13" s="87">
        <v>357100</v>
      </c>
      <c r="F13" s="87"/>
      <c r="G13" s="87"/>
    </row>
    <row r="14" spans="1:7" ht="15" customHeight="1">
      <c r="A14" s="86" t="s">
        <v>249</v>
      </c>
      <c r="B14" s="86" t="s">
        <v>250</v>
      </c>
      <c r="C14" s="87">
        <v>316600</v>
      </c>
      <c r="D14" s="87">
        <v>316600</v>
      </c>
      <c r="E14" s="87">
        <v>316600</v>
      </c>
      <c r="F14" s="87"/>
      <c r="G14" s="87"/>
    </row>
    <row r="15" spans="1:7" ht="15" customHeight="1">
      <c r="A15" s="86" t="s">
        <v>251</v>
      </c>
      <c r="B15" s="86" t="s">
        <v>252</v>
      </c>
      <c r="C15" s="87">
        <v>76000</v>
      </c>
      <c r="D15" s="87">
        <v>76000</v>
      </c>
      <c r="E15" s="87">
        <v>76000</v>
      </c>
      <c r="F15" s="87"/>
      <c r="G15" s="87"/>
    </row>
    <row r="16" spans="1:7" ht="15" customHeight="1">
      <c r="A16" s="86" t="s">
        <v>253</v>
      </c>
      <c r="B16" s="86" t="s">
        <v>254</v>
      </c>
      <c r="C16" s="87">
        <v>662400</v>
      </c>
      <c r="D16" s="87">
        <v>662400</v>
      </c>
      <c r="E16" s="87">
        <v>662400</v>
      </c>
      <c r="F16" s="87"/>
      <c r="G16" s="87"/>
    </row>
    <row r="17" spans="1:7" ht="18" customHeight="1">
      <c r="A17" s="15"/>
      <c r="B17" s="15"/>
      <c r="C17" s="44"/>
      <c r="D17" s="44"/>
      <c r="E17" s="44"/>
      <c r="F17" s="44"/>
      <c r="G17" s="44"/>
    </row>
    <row r="18" spans="1:7" ht="18" customHeight="1">
      <c r="A18" s="152" t="s">
        <v>133</v>
      </c>
      <c r="B18" s="153" t="s">
        <v>133</v>
      </c>
      <c r="C18" s="87">
        <v>9212358</v>
      </c>
      <c r="D18" s="87">
        <v>9212358</v>
      </c>
      <c r="E18" s="87">
        <v>8542908</v>
      </c>
      <c r="F18" s="87">
        <v>515450</v>
      </c>
      <c r="G18" s="87">
        <v>154000</v>
      </c>
    </row>
  </sheetData>
  <mergeCells count="6">
    <mergeCell ref="A3:G3"/>
    <mergeCell ref="A5:B5"/>
    <mergeCell ref="D5:F5"/>
    <mergeCell ref="A18:B18"/>
    <mergeCell ref="C5:C6"/>
    <mergeCell ref="G5:G6"/>
  </mergeCells>
  <phoneticPr fontId="15" type="noConversion"/>
  <printOptions horizontalCentered="1"/>
  <pageMargins left="0.37" right="0.37" top="0.56000000000000005" bottom="0.56000000000000005" header="0.48" footer="0.48"/>
  <pageSetup paperSize="9" fitToHeight="10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 pane="bottomLeft" activeCell="C12" sqref="C12"/>
    </sheetView>
  </sheetViews>
  <sheetFormatPr defaultColWidth="10.375" defaultRowHeight="14.25" customHeight="1"/>
  <cols>
    <col min="1" max="6" width="28.12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4.25" customHeight="1">
      <c r="A2" s="21"/>
      <c r="B2" s="21"/>
      <c r="C2" s="21"/>
      <c r="D2" s="21"/>
      <c r="E2" s="20"/>
      <c r="F2" s="72" t="s">
        <v>134</v>
      </c>
    </row>
    <row r="3" spans="1:6" ht="41.25" customHeight="1">
      <c r="A3" s="158" t="str">
        <f>"2025"&amp;"年一般公共预算“三公”经费支出预算表"</f>
        <v>2025年一般公共预算“三公”经费支出预算表</v>
      </c>
      <c r="B3" s="159"/>
      <c r="C3" s="159"/>
      <c r="D3" s="159"/>
      <c r="E3" s="160"/>
      <c r="F3" s="159"/>
    </row>
    <row r="4" spans="1:6" ht="14.25" customHeight="1">
      <c r="A4" s="161" t="str">
        <f>"单位名称："&amp;"昆明市官渡区佴家湾小学"</f>
        <v>单位名称：昆明市官渡区佴家湾小学</v>
      </c>
      <c r="B4" s="162"/>
      <c r="D4" s="21"/>
      <c r="E4" s="20"/>
      <c r="F4" s="33" t="s">
        <v>1</v>
      </c>
    </row>
    <row r="5" spans="1:6" ht="27" customHeight="1">
      <c r="A5" s="163" t="s">
        <v>135</v>
      </c>
      <c r="B5" s="163" t="s">
        <v>136</v>
      </c>
      <c r="C5" s="123" t="s">
        <v>137</v>
      </c>
      <c r="D5" s="163"/>
      <c r="E5" s="164"/>
      <c r="F5" s="163" t="s">
        <v>138</v>
      </c>
    </row>
    <row r="6" spans="1:6" ht="28.5" customHeight="1">
      <c r="A6" s="165"/>
      <c r="B6" s="166"/>
      <c r="C6" s="23" t="s">
        <v>57</v>
      </c>
      <c r="D6" s="23" t="s">
        <v>139</v>
      </c>
      <c r="E6" s="23" t="s">
        <v>140</v>
      </c>
      <c r="F6" s="167"/>
    </row>
    <row r="7" spans="1:6" ht="17.25" customHeight="1">
      <c r="A7" s="28" t="s">
        <v>80</v>
      </c>
      <c r="B7" s="28" t="s">
        <v>81</v>
      </c>
      <c r="C7" s="28" t="s">
        <v>82</v>
      </c>
      <c r="D7" s="28" t="s">
        <v>83</v>
      </c>
      <c r="E7" s="28" t="s">
        <v>84</v>
      </c>
      <c r="F7" s="28" t="s">
        <v>85</v>
      </c>
    </row>
    <row r="8" spans="1:6" ht="17.25" customHeight="1">
      <c r="A8" s="44"/>
      <c r="B8" s="44"/>
      <c r="C8" s="44"/>
      <c r="D8" s="44"/>
      <c r="E8" s="44"/>
      <c r="F8" s="44"/>
    </row>
    <row r="9" spans="1:6" ht="14.25" customHeight="1">
      <c r="A9" s="103" t="s">
        <v>324</v>
      </c>
    </row>
  </sheetData>
  <mergeCells count="6">
    <mergeCell ref="A3:F3"/>
    <mergeCell ref="A4:B4"/>
    <mergeCell ref="C5:E5"/>
    <mergeCell ref="A5:A6"/>
    <mergeCell ref="B5:B6"/>
    <mergeCell ref="F5:F6"/>
  </mergeCells>
  <phoneticPr fontId="15" type="noConversion"/>
  <pageMargins left="0.67" right="0.67" top="0.72" bottom="0.72" header="0.28000000000000003" footer="0.28000000000000003"/>
  <pageSetup paperSize="9" fitToWidth="0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X37"/>
  <sheetViews>
    <sheetView showZeros="0" topLeftCell="C1" workbookViewId="0">
      <pane ySplit="1" topLeftCell="A2" activePane="bottomLeft" state="frozen"/>
      <selection pane="bottomLeft" activeCell="I37" sqref="I37"/>
    </sheetView>
  </sheetViews>
  <sheetFormatPr defaultColWidth="9.125" defaultRowHeight="14.25" customHeight="1"/>
  <cols>
    <col min="1" max="2" width="32.875" customWidth="1"/>
    <col min="3" max="3" width="20.75" customWidth="1"/>
    <col min="4" max="4" width="31.25" customWidth="1"/>
    <col min="5" max="5" width="10.125" customWidth="1"/>
    <col min="6" max="6" width="17.625" customWidth="1"/>
    <col min="7" max="7" width="10.25" customWidth="1"/>
    <col min="8" max="8" width="23" customWidth="1"/>
    <col min="9" max="24" width="18.75" customWidth="1"/>
  </cols>
  <sheetData>
    <row r="1" spans="1:24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3.5" customHeight="1">
      <c r="B2" s="67"/>
      <c r="C2" s="69"/>
      <c r="E2" s="70"/>
      <c r="F2" s="70"/>
      <c r="G2" s="70"/>
      <c r="H2" s="70"/>
      <c r="I2" s="46"/>
      <c r="J2" s="46"/>
      <c r="K2" s="46"/>
      <c r="L2" s="46"/>
      <c r="M2" s="46"/>
      <c r="N2" s="46"/>
      <c r="R2" s="46"/>
      <c r="V2" s="69"/>
      <c r="X2" s="3" t="s">
        <v>141</v>
      </c>
    </row>
    <row r="3" spans="1:24" ht="45.75" customHeight="1">
      <c r="A3" s="168" t="str">
        <f>"2025"&amp;"年部门基本支出预算表"</f>
        <v>2025年部门基本支出预算表</v>
      </c>
      <c r="B3" s="169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9"/>
      <c r="P3" s="169"/>
      <c r="Q3" s="169"/>
      <c r="R3" s="168"/>
      <c r="S3" s="168"/>
      <c r="T3" s="168"/>
      <c r="U3" s="168"/>
      <c r="V3" s="168"/>
      <c r="W3" s="168"/>
      <c r="X3" s="168"/>
    </row>
    <row r="4" spans="1:24" ht="18.75" customHeight="1">
      <c r="A4" s="170" t="str">
        <f>"单位名称："&amp;"昆明市官渡区佴家湾小学"</f>
        <v>单位名称：昆明市官渡区佴家湾小学</v>
      </c>
      <c r="B4" s="171"/>
      <c r="C4" s="172"/>
      <c r="D4" s="172"/>
      <c r="E4" s="172"/>
      <c r="F4" s="172"/>
      <c r="G4" s="172"/>
      <c r="H4" s="172"/>
      <c r="I4" s="47"/>
      <c r="J4" s="47"/>
      <c r="K4" s="47"/>
      <c r="L4" s="47"/>
      <c r="M4" s="47"/>
      <c r="N4" s="47"/>
      <c r="O4" s="5"/>
      <c r="P4" s="5"/>
      <c r="Q4" s="5"/>
      <c r="R4" s="47"/>
      <c r="V4" s="69"/>
      <c r="X4" s="3" t="s">
        <v>1</v>
      </c>
    </row>
    <row r="5" spans="1:24" ht="18" customHeight="1">
      <c r="A5" s="182" t="s">
        <v>142</v>
      </c>
      <c r="B5" s="182" t="s">
        <v>143</v>
      </c>
      <c r="C5" s="182" t="s">
        <v>144</v>
      </c>
      <c r="D5" s="182" t="s">
        <v>145</v>
      </c>
      <c r="E5" s="182" t="s">
        <v>146</v>
      </c>
      <c r="F5" s="182" t="s">
        <v>147</v>
      </c>
      <c r="G5" s="182" t="s">
        <v>148</v>
      </c>
      <c r="H5" s="182" t="s">
        <v>149</v>
      </c>
      <c r="I5" s="149" t="s">
        <v>150</v>
      </c>
      <c r="J5" s="173" t="s">
        <v>150</v>
      </c>
      <c r="K5" s="173"/>
      <c r="L5" s="173"/>
      <c r="M5" s="173"/>
      <c r="N5" s="173"/>
      <c r="O5" s="150"/>
      <c r="P5" s="150"/>
      <c r="Q5" s="150"/>
      <c r="R5" s="174" t="s">
        <v>61</v>
      </c>
      <c r="S5" s="173" t="s">
        <v>62</v>
      </c>
      <c r="T5" s="173"/>
      <c r="U5" s="173"/>
      <c r="V5" s="173"/>
      <c r="W5" s="173"/>
      <c r="X5" s="175"/>
    </row>
    <row r="6" spans="1:24" ht="18" customHeight="1">
      <c r="A6" s="188"/>
      <c r="B6" s="178"/>
      <c r="C6" s="189"/>
      <c r="D6" s="188"/>
      <c r="E6" s="188"/>
      <c r="F6" s="188"/>
      <c r="G6" s="188"/>
      <c r="H6" s="188"/>
      <c r="I6" s="154" t="s">
        <v>151</v>
      </c>
      <c r="J6" s="149" t="s">
        <v>58</v>
      </c>
      <c r="K6" s="173"/>
      <c r="L6" s="173"/>
      <c r="M6" s="173"/>
      <c r="N6" s="175"/>
      <c r="O6" s="176" t="s">
        <v>152</v>
      </c>
      <c r="P6" s="150"/>
      <c r="Q6" s="151"/>
      <c r="R6" s="182" t="s">
        <v>61</v>
      </c>
      <c r="S6" s="149" t="s">
        <v>62</v>
      </c>
      <c r="T6" s="174" t="s">
        <v>64</v>
      </c>
      <c r="U6" s="173" t="s">
        <v>62</v>
      </c>
      <c r="V6" s="174" t="s">
        <v>66</v>
      </c>
      <c r="W6" s="174" t="s">
        <v>67</v>
      </c>
      <c r="X6" s="177" t="s">
        <v>68</v>
      </c>
    </row>
    <row r="7" spans="1:24" ht="19.5" customHeight="1">
      <c r="A7" s="178"/>
      <c r="B7" s="178"/>
      <c r="C7" s="178"/>
      <c r="D7" s="178"/>
      <c r="E7" s="178"/>
      <c r="F7" s="178"/>
      <c r="G7" s="178"/>
      <c r="H7" s="178"/>
      <c r="I7" s="178"/>
      <c r="J7" s="180" t="s">
        <v>153</v>
      </c>
      <c r="K7" s="182" t="s">
        <v>154</v>
      </c>
      <c r="L7" s="182" t="s">
        <v>155</v>
      </c>
      <c r="M7" s="182" t="s">
        <v>156</v>
      </c>
      <c r="N7" s="182" t="s">
        <v>157</v>
      </c>
      <c r="O7" s="182" t="s">
        <v>58</v>
      </c>
      <c r="P7" s="182" t="s">
        <v>59</v>
      </c>
      <c r="Q7" s="182" t="s">
        <v>60</v>
      </c>
      <c r="R7" s="178"/>
      <c r="S7" s="182" t="s">
        <v>57</v>
      </c>
      <c r="T7" s="182" t="s">
        <v>64</v>
      </c>
      <c r="U7" s="182" t="s">
        <v>158</v>
      </c>
      <c r="V7" s="182" t="s">
        <v>66</v>
      </c>
      <c r="W7" s="182" t="s">
        <v>67</v>
      </c>
      <c r="X7" s="182" t="s">
        <v>68</v>
      </c>
    </row>
    <row r="8" spans="1:24" ht="37.5" customHeight="1">
      <c r="A8" s="179"/>
      <c r="B8" s="155"/>
      <c r="C8" s="179"/>
      <c r="D8" s="179"/>
      <c r="E8" s="179"/>
      <c r="F8" s="179"/>
      <c r="G8" s="179"/>
      <c r="H8" s="179"/>
      <c r="I8" s="179"/>
      <c r="J8" s="181" t="s">
        <v>57</v>
      </c>
      <c r="K8" s="183" t="s">
        <v>159</v>
      </c>
      <c r="L8" s="183" t="s">
        <v>155</v>
      </c>
      <c r="M8" s="183" t="s">
        <v>156</v>
      </c>
      <c r="N8" s="183" t="s">
        <v>157</v>
      </c>
      <c r="O8" s="183" t="s">
        <v>155</v>
      </c>
      <c r="P8" s="183" t="s">
        <v>156</v>
      </c>
      <c r="Q8" s="183" t="s">
        <v>157</v>
      </c>
      <c r="R8" s="183" t="s">
        <v>61</v>
      </c>
      <c r="S8" s="183" t="s">
        <v>57</v>
      </c>
      <c r="T8" s="183" t="s">
        <v>64</v>
      </c>
      <c r="U8" s="183" t="s">
        <v>158</v>
      </c>
      <c r="V8" s="183" t="s">
        <v>66</v>
      </c>
      <c r="W8" s="183" t="s">
        <v>67</v>
      </c>
      <c r="X8" s="183" t="s">
        <v>68</v>
      </c>
    </row>
    <row r="9" spans="1:24" ht="14.25" customHeight="1">
      <c r="A9" s="18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8">
        <v>13</v>
      </c>
      <c r="N9" s="18">
        <v>14</v>
      </c>
      <c r="O9" s="18">
        <v>15</v>
      </c>
      <c r="P9" s="18">
        <v>16</v>
      </c>
      <c r="Q9" s="18">
        <v>17</v>
      </c>
      <c r="R9" s="18">
        <v>18</v>
      </c>
      <c r="S9" s="18">
        <v>19</v>
      </c>
      <c r="T9" s="18">
        <v>20</v>
      </c>
      <c r="U9" s="18">
        <v>21</v>
      </c>
      <c r="V9" s="18">
        <v>22</v>
      </c>
      <c r="W9" s="18">
        <v>23</v>
      </c>
      <c r="X9" s="18">
        <v>24</v>
      </c>
    </row>
    <row r="10" spans="1:24" ht="14.25" customHeight="1">
      <c r="A10" s="88" t="s">
        <v>255</v>
      </c>
      <c r="B10" s="88" t="s">
        <v>256</v>
      </c>
      <c r="C10" s="18"/>
      <c r="D10" s="88" t="s">
        <v>257</v>
      </c>
      <c r="E10" s="88" t="s">
        <v>237</v>
      </c>
      <c r="F10" s="88" t="s">
        <v>238</v>
      </c>
      <c r="G10" s="88" t="s">
        <v>266</v>
      </c>
      <c r="H10" s="88" t="s">
        <v>257</v>
      </c>
      <c r="I10" s="89">
        <v>26520</v>
      </c>
      <c r="J10" s="89">
        <v>26520</v>
      </c>
      <c r="K10" s="18"/>
      <c r="L10" s="18"/>
      <c r="M10" s="18"/>
      <c r="N10" s="18"/>
      <c r="O10" s="89"/>
      <c r="P10" s="18"/>
      <c r="Q10" s="18"/>
      <c r="R10" s="18"/>
      <c r="S10" s="18"/>
      <c r="T10" s="18"/>
      <c r="U10" s="18"/>
      <c r="V10" s="18"/>
      <c r="W10" s="18"/>
      <c r="X10" s="18"/>
    </row>
    <row r="11" spans="1:24" ht="14.25" customHeight="1">
      <c r="A11" s="88" t="s">
        <v>255</v>
      </c>
      <c r="B11" s="88" t="s">
        <v>256</v>
      </c>
      <c r="C11" s="18"/>
      <c r="D11" s="88" t="s">
        <v>258</v>
      </c>
      <c r="E11" s="88" t="s">
        <v>237</v>
      </c>
      <c r="F11" s="88" t="s">
        <v>238</v>
      </c>
      <c r="G11" s="88" t="s">
        <v>267</v>
      </c>
      <c r="H11" s="88" t="s">
        <v>283</v>
      </c>
      <c r="I11" s="89">
        <v>108377.28</v>
      </c>
      <c r="J11" s="89">
        <v>108377.28</v>
      </c>
      <c r="K11" s="18"/>
      <c r="L11" s="18"/>
      <c r="M11" s="18"/>
      <c r="N11" s="18"/>
      <c r="O11" s="89"/>
      <c r="P11" s="18"/>
      <c r="Q11" s="18"/>
      <c r="R11" s="18"/>
      <c r="S11" s="18"/>
      <c r="T11" s="18"/>
      <c r="U11" s="18"/>
      <c r="V11" s="18"/>
      <c r="W11" s="18"/>
      <c r="X11" s="18"/>
    </row>
    <row r="12" spans="1:24" ht="14.25" customHeight="1">
      <c r="A12" s="88" t="s">
        <v>255</v>
      </c>
      <c r="B12" s="88" t="s">
        <v>256</v>
      </c>
      <c r="C12" s="18"/>
      <c r="D12" s="88" t="s">
        <v>258</v>
      </c>
      <c r="E12" s="88" t="s">
        <v>237</v>
      </c>
      <c r="F12" s="88" t="s">
        <v>238</v>
      </c>
      <c r="G12" s="88" t="s">
        <v>267</v>
      </c>
      <c r="H12" s="88" t="s">
        <v>283</v>
      </c>
      <c r="I12" s="89">
        <v>325404.71999999997</v>
      </c>
      <c r="J12" s="89">
        <v>325404.71999999997</v>
      </c>
      <c r="K12" s="18"/>
      <c r="L12" s="18"/>
      <c r="M12" s="18"/>
      <c r="N12" s="18"/>
      <c r="O12" s="89"/>
      <c r="P12" s="18"/>
      <c r="Q12" s="18"/>
      <c r="R12" s="18"/>
      <c r="S12" s="18"/>
      <c r="T12" s="18"/>
      <c r="U12" s="18"/>
      <c r="V12" s="18"/>
      <c r="W12" s="18"/>
      <c r="X12" s="18"/>
    </row>
    <row r="13" spans="1:24" ht="14.25" customHeight="1">
      <c r="A13" s="88" t="s">
        <v>255</v>
      </c>
      <c r="B13" s="88" t="s">
        <v>256</v>
      </c>
      <c r="C13" s="18"/>
      <c r="D13" s="88" t="s">
        <v>254</v>
      </c>
      <c r="E13" s="88" t="s">
        <v>253</v>
      </c>
      <c r="F13" s="88" t="s">
        <v>254</v>
      </c>
      <c r="G13" s="88" t="s">
        <v>268</v>
      </c>
      <c r="H13" s="88" t="s">
        <v>254</v>
      </c>
      <c r="I13" s="89">
        <v>662400</v>
      </c>
      <c r="J13" s="89">
        <v>662400</v>
      </c>
      <c r="K13" s="18"/>
      <c r="L13" s="18"/>
      <c r="M13" s="18"/>
      <c r="N13" s="18"/>
      <c r="O13" s="89"/>
      <c r="P13" s="18"/>
      <c r="Q13" s="18"/>
      <c r="R13" s="18"/>
      <c r="S13" s="18"/>
      <c r="T13" s="18"/>
      <c r="U13" s="18"/>
      <c r="V13" s="18"/>
      <c r="W13" s="18"/>
      <c r="X13" s="18"/>
    </row>
    <row r="14" spans="1:24" ht="14.25" customHeight="1">
      <c r="A14" s="88" t="s">
        <v>255</v>
      </c>
      <c r="B14" s="88" t="s">
        <v>256</v>
      </c>
      <c r="C14" s="18"/>
      <c r="D14" s="88" t="s">
        <v>259</v>
      </c>
      <c r="E14" s="88" t="s">
        <v>241</v>
      </c>
      <c r="F14" s="88" t="s">
        <v>242</v>
      </c>
      <c r="G14" s="88" t="s">
        <v>269</v>
      </c>
      <c r="H14" s="88" t="s">
        <v>284</v>
      </c>
      <c r="I14" s="89">
        <v>8400</v>
      </c>
      <c r="J14" s="89">
        <v>8400</v>
      </c>
      <c r="K14" s="18"/>
      <c r="L14" s="18"/>
      <c r="M14" s="18"/>
      <c r="N14" s="18"/>
      <c r="O14" s="89"/>
      <c r="P14" s="18"/>
      <c r="Q14" s="18"/>
      <c r="R14" s="18"/>
      <c r="S14" s="18"/>
      <c r="T14" s="18"/>
      <c r="U14" s="18"/>
      <c r="V14" s="18"/>
      <c r="W14" s="18"/>
      <c r="X14" s="18"/>
    </row>
    <row r="15" spans="1:24" ht="14.25" customHeight="1">
      <c r="A15" s="88" t="s">
        <v>255</v>
      </c>
      <c r="B15" s="88" t="s">
        <v>256</v>
      </c>
      <c r="C15" s="18"/>
      <c r="D15" s="88" t="s">
        <v>260</v>
      </c>
      <c r="E15" s="88" t="s">
        <v>237</v>
      </c>
      <c r="F15" s="88" t="s">
        <v>238</v>
      </c>
      <c r="G15" s="88" t="s">
        <v>270</v>
      </c>
      <c r="H15" s="88" t="s">
        <v>285</v>
      </c>
      <c r="I15" s="89">
        <v>1658928</v>
      </c>
      <c r="J15" s="89">
        <v>1658928</v>
      </c>
      <c r="K15" s="18"/>
      <c r="L15" s="18"/>
      <c r="M15" s="18"/>
      <c r="N15" s="18"/>
      <c r="O15" s="89"/>
      <c r="P15" s="18"/>
      <c r="Q15" s="18"/>
      <c r="R15" s="18"/>
      <c r="S15" s="18"/>
      <c r="T15" s="18"/>
      <c r="U15" s="18"/>
      <c r="V15" s="18"/>
      <c r="W15" s="18"/>
      <c r="X15" s="18"/>
    </row>
    <row r="16" spans="1:24" ht="14.25" customHeight="1">
      <c r="A16" s="88" t="s">
        <v>255</v>
      </c>
      <c r="B16" s="88" t="s">
        <v>256</v>
      </c>
      <c r="C16" s="18"/>
      <c r="D16" s="88" t="s">
        <v>260</v>
      </c>
      <c r="E16" s="88" t="s">
        <v>237</v>
      </c>
      <c r="F16" s="88" t="s">
        <v>238</v>
      </c>
      <c r="G16" s="88" t="s">
        <v>271</v>
      </c>
      <c r="H16" s="88" t="s">
        <v>286</v>
      </c>
      <c r="I16" s="89">
        <v>3756</v>
      </c>
      <c r="J16" s="89">
        <v>3756</v>
      </c>
      <c r="K16" s="18"/>
      <c r="L16" s="18"/>
      <c r="M16" s="18"/>
      <c r="N16" s="18"/>
      <c r="O16" s="89"/>
      <c r="P16" s="18"/>
      <c r="Q16" s="18"/>
      <c r="R16" s="18"/>
      <c r="S16" s="18"/>
      <c r="T16" s="18"/>
      <c r="U16" s="18"/>
      <c r="V16" s="18"/>
      <c r="W16" s="18"/>
      <c r="X16" s="18"/>
    </row>
    <row r="17" spans="1:24" ht="14.25" customHeight="1">
      <c r="A17" s="88" t="s">
        <v>255</v>
      </c>
      <c r="B17" s="88" t="s">
        <v>256</v>
      </c>
      <c r="C17" s="18"/>
      <c r="D17" s="88" t="s">
        <v>260</v>
      </c>
      <c r="E17" s="88" t="s">
        <v>237</v>
      </c>
      <c r="F17" s="88" t="s">
        <v>238</v>
      </c>
      <c r="G17" s="88" t="s">
        <v>272</v>
      </c>
      <c r="H17" s="88" t="s">
        <v>287</v>
      </c>
      <c r="I17" s="89">
        <v>21000</v>
      </c>
      <c r="J17" s="89">
        <v>21000</v>
      </c>
      <c r="K17" s="18"/>
      <c r="L17" s="18"/>
      <c r="M17" s="18"/>
      <c r="N17" s="18"/>
      <c r="O17" s="89"/>
      <c r="P17" s="18"/>
      <c r="Q17" s="18"/>
      <c r="R17" s="18"/>
      <c r="S17" s="18"/>
      <c r="T17" s="18"/>
      <c r="U17" s="18"/>
      <c r="V17" s="18"/>
      <c r="W17" s="18"/>
      <c r="X17" s="18"/>
    </row>
    <row r="18" spans="1:24" ht="14.25" customHeight="1">
      <c r="A18" s="88" t="s">
        <v>255</v>
      </c>
      <c r="B18" s="88" t="s">
        <v>256</v>
      </c>
      <c r="C18" s="18"/>
      <c r="D18" s="88" t="s">
        <v>260</v>
      </c>
      <c r="E18" s="88" t="s">
        <v>237</v>
      </c>
      <c r="F18" s="88" t="s">
        <v>238</v>
      </c>
      <c r="G18" s="88" t="s">
        <v>272</v>
      </c>
      <c r="H18" s="88" t="s">
        <v>287</v>
      </c>
      <c r="I18" s="89">
        <v>138244</v>
      </c>
      <c r="J18" s="89">
        <v>138244</v>
      </c>
      <c r="K18" s="18"/>
      <c r="L18" s="18"/>
      <c r="M18" s="18"/>
      <c r="N18" s="18"/>
      <c r="O18" s="89"/>
      <c r="P18" s="18"/>
      <c r="Q18" s="18"/>
      <c r="R18" s="18"/>
      <c r="S18" s="18"/>
      <c r="T18" s="18"/>
      <c r="U18" s="18"/>
      <c r="V18" s="18"/>
      <c r="W18" s="18"/>
      <c r="X18" s="18"/>
    </row>
    <row r="19" spans="1:24" ht="14.25" customHeight="1">
      <c r="A19" s="88" t="s">
        <v>255</v>
      </c>
      <c r="B19" s="88" t="s">
        <v>256</v>
      </c>
      <c r="C19" s="18"/>
      <c r="D19" s="88" t="s">
        <v>260</v>
      </c>
      <c r="E19" s="88" t="s">
        <v>237</v>
      </c>
      <c r="F19" s="88" t="s">
        <v>238</v>
      </c>
      <c r="G19" s="88" t="s">
        <v>273</v>
      </c>
      <c r="H19" s="88" t="s">
        <v>288</v>
      </c>
      <c r="I19" s="89">
        <v>1328820</v>
      </c>
      <c r="J19" s="89">
        <v>1328820</v>
      </c>
      <c r="K19" s="18"/>
      <c r="L19" s="18"/>
      <c r="M19" s="18"/>
      <c r="N19" s="18"/>
      <c r="O19" s="89"/>
      <c r="P19" s="18"/>
      <c r="Q19" s="18"/>
      <c r="R19" s="18"/>
      <c r="S19" s="18"/>
      <c r="T19" s="18"/>
      <c r="U19" s="18"/>
      <c r="V19" s="18"/>
      <c r="W19" s="18"/>
      <c r="X19" s="18"/>
    </row>
    <row r="20" spans="1:24" ht="14.25" customHeight="1">
      <c r="A20" s="88" t="s">
        <v>255</v>
      </c>
      <c r="B20" s="88" t="s">
        <v>256</v>
      </c>
      <c r="C20" s="18"/>
      <c r="D20" s="88" t="s">
        <v>260</v>
      </c>
      <c r="E20" s="88" t="s">
        <v>237</v>
      </c>
      <c r="F20" s="88" t="s">
        <v>238</v>
      </c>
      <c r="G20" s="88" t="s">
        <v>273</v>
      </c>
      <c r="H20" s="88" t="s">
        <v>288</v>
      </c>
      <c r="I20" s="89">
        <v>357840</v>
      </c>
      <c r="J20" s="89">
        <v>357840</v>
      </c>
      <c r="K20" s="18"/>
      <c r="L20" s="18"/>
      <c r="M20" s="18"/>
      <c r="N20" s="18"/>
      <c r="O20" s="89"/>
      <c r="P20" s="18"/>
      <c r="Q20" s="18"/>
      <c r="R20" s="18"/>
      <c r="S20" s="18"/>
      <c r="T20" s="18"/>
      <c r="U20" s="18"/>
      <c r="V20" s="18"/>
      <c r="W20" s="18"/>
      <c r="X20" s="18"/>
    </row>
    <row r="21" spans="1:24" ht="14.25" customHeight="1">
      <c r="A21" s="88" t="s">
        <v>255</v>
      </c>
      <c r="B21" s="88" t="s">
        <v>256</v>
      </c>
      <c r="C21" s="18"/>
      <c r="D21" s="88" t="s">
        <v>261</v>
      </c>
      <c r="E21" s="88" t="s">
        <v>241</v>
      </c>
      <c r="F21" s="88" t="s">
        <v>242</v>
      </c>
      <c r="G21" s="88" t="s">
        <v>274</v>
      </c>
      <c r="H21" s="88" t="s">
        <v>289</v>
      </c>
      <c r="I21" s="89">
        <v>440300</v>
      </c>
      <c r="J21" s="89">
        <v>440300</v>
      </c>
      <c r="K21" s="18"/>
      <c r="L21" s="18"/>
      <c r="M21" s="18"/>
      <c r="N21" s="18"/>
      <c r="O21" s="89"/>
      <c r="P21" s="18"/>
      <c r="Q21" s="18"/>
      <c r="R21" s="18"/>
      <c r="S21" s="18"/>
      <c r="T21" s="18"/>
      <c r="U21" s="18"/>
      <c r="V21" s="18"/>
      <c r="W21" s="18"/>
      <c r="X21" s="18"/>
    </row>
    <row r="22" spans="1:24" ht="14.25" customHeight="1">
      <c r="A22" s="88" t="s">
        <v>255</v>
      </c>
      <c r="B22" s="88" t="s">
        <v>256</v>
      </c>
      <c r="C22" s="18"/>
      <c r="D22" s="88" t="s">
        <v>262</v>
      </c>
      <c r="E22" s="88" t="s">
        <v>237</v>
      </c>
      <c r="F22" s="88" t="s">
        <v>238</v>
      </c>
      <c r="G22" s="88" t="s">
        <v>272</v>
      </c>
      <c r="H22" s="88" t="s">
        <v>287</v>
      </c>
      <c r="I22" s="89">
        <v>1073958</v>
      </c>
      <c r="J22" s="89">
        <v>1073958</v>
      </c>
      <c r="K22" s="18"/>
      <c r="L22" s="18"/>
      <c r="M22" s="18"/>
      <c r="N22" s="18"/>
      <c r="O22" s="89"/>
      <c r="P22" s="18"/>
      <c r="Q22" s="18"/>
      <c r="R22" s="18"/>
      <c r="S22" s="18"/>
      <c r="T22" s="18"/>
      <c r="U22" s="18"/>
      <c r="V22" s="18"/>
      <c r="W22" s="18"/>
      <c r="X22" s="18"/>
    </row>
    <row r="23" spans="1:24" ht="14.25" customHeight="1">
      <c r="A23" s="88" t="s">
        <v>255</v>
      </c>
      <c r="B23" s="88" t="s">
        <v>256</v>
      </c>
      <c r="C23" s="18"/>
      <c r="D23" s="88" t="s">
        <v>262</v>
      </c>
      <c r="E23" s="88" t="s">
        <v>237</v>
      </c>
      <c r="F23" s="88" t="s">
        <v>238</v>
      </c>
      <c r="G23" s="88" t="s">
        <v>273</v>
      </c>
      <c r="H23" s="88" t="s">
        <v>288</v>
      </c>
      <c r="I23" s="89">
        <v>612000</v>
      </c>
      <c r="J23" s="89">
        <v>612000</v>
      </c>
      <c r="K23" s="18"/>
      <c r="L23" s="18"/>
      <c r="M23" s="18"/>
      <c r="N23" s="18"/>
      <c r="O23" s="89"/>
      <c r="P23" s="18"/>
      <c r="Q23" s="18"/>
      <c r="R23" s="18"/>
      <c r="S23" s="18"/>
      <c r="T23" s="18"/>
      <c r="U23" s="18"/>
      <c r="V23" s="18"/>
      <c r="W23" s="18"/>
      <c r="X23" s="18"/>
    </row>
    <row r="24" spans="1:24" ht="14.25" customHeight="1">
      <c r="A24" s="88" t="s">
        <v>255</v>
      </c>
      <c r="B24" s="88" t="s">
        <v>256</v>
      </c>
      <c r="C24" s="18"/>
      <c r="D24" s="88" t="s">
        <v>263</v>
      </c>
      <c r="E24" s="88" t="s">
        <v>243</v>
      </c>
      <c r="F24" s="88" t="s">
        <v>244</v>
      </c>
      <c r="G24" s="88" t="s">
        <v>275</v>
      </c>
      <c r="H24" s="88" t="s">
        <v>290</v>
      </c>
      <c r="I24" s="89">
        <v>786500</v>
      </c>
      <c r="J24" s="89">
        <v>786500</v>
      </c>
      <c r="K24" s="18"/>
      <c r="L24" s="18"/>
      <c r="M24" s="18"/>
      <c r="N24" s="18"/>
      <c r="O24" s="89"/>
      <c r="P24" s="18"/>
      <c r="Q24" s="18"/>
      <c r="R24" s="18"/>
      <c r="S24" s="18"/>
      <c r="T24" s="18"/>
      <c r="U24" s="18"/>
      <c r="V24" s="18"/>
      <c r="W24" s="18"/>
      <c r="X24" s="18"/>
    </row>
    <row r="25" spans="1:24" ht="14.25" customHeight="1">
      <c r="A25" s="88" t="s">
        <v>255</v>
      </c>
      <c r="B25" s="88" t="s">
        <v>256</v>
      </c>
      <c r="C25" s="18"/>
      <c r="D25" s="88" t="s">
        <v>263</v>
      </c>
      <c r="E25" s="88" t="s">
        <v>245</v>
      </c>
      <c r="F25" s="88" t="s">
        <v>246</v>
      </c>
      <c r="G25" s="88" t="s">
        <v>276</v>
      </c>
      <c r="H25" s="88" t="s">
        <v>291</v>
      </c>
      <c r="I25" s="89">
        <v>255680</v>
      </c>
      <c r="J25" s="89">
        <v>255680</v>
      </c>
      <c r="K25" s="18"/>
      <c r="L25" s="18"/>
      <c r="M25" s="18"/>
      <c r="N25" s="18"/>
      <c r="O25" s="89"/>
      <c r="P25" s="18"/>
      <c r="Q25" s="18"/>
      <c r="R25" s="18"/>
      <c r="S25" s="18"/>
      <c r="T25" s="18"/>
      <c r="U25" s="18"/>
      <c r="V25" s="18"/>
      <c r="W25" s="18"/>
      <c r="X25" s="18"/>
    </row>
    <row r="26" spans="1:24" ht="14.25" customHeight="1">
      <c r="A26" s="88" t="s">
        <v>255</v>
      </c>
      <c r="B26" s="88" t="s">
        <v>256</v>
      </c>
      <c r="C26" s="18"/>
      <c r="D26" s="88" t="s">
        <v>263</v>
      </c>
      <c r="E26" s="88" t="s">
        <v>247</v>
      </c>
      <c r="F26" s="88" t="s">
        <v>248</v>
      </c>
      <c r="G26" s="88" t="s">
        <v>277</v>
      </c>
      <c r="H26" s="88" t="s">
        <v>292</v>
      </c>
      <c r="I26" s="89">
        <v>357100</v>
      </c>
      <c r="J26" s="89">
        <v>357100</v>
      </c>
      <c r="K26" s="18"/>
      <c r="L26" s="18"/>
      <c r="M26" s="18"/>
      <c r="N26" s="18"/>
      <c r="O26" s="89"/>
      <c r="P26" s="18"/>
      <c r="Q26" s="18"/>
      <c r="R26" s="18"/>
      <c r="S26" s="18"/>
      <c r="T26" s="18"/>
      <c r="U26" s="18"/>
      <c r="V26" s="18"/>
      <c r="W26" s="18"/>
      <c r="X26" s="18"/>
    </row>
    <row r="27" spans="1:24" ht="14.25" customHeight="1">
      <c r="A27" s="88" t="s">
        <v>255</v>
      </c>
      <c r="B27" s="88" t="s">
        <v>256</v>
      </c>
      <c r="C27" s="18"/>
      <c r="D27" s="88" t="s">
        <v>263</v>
      </c>
      <c r="E27" s="88" t="s">
        <v>249</v>
      </c>
      <c r="F27" s="88" t="s">
        <v>250</v>
      </c>
      <c r="G27" s="88" t="s">
        <v>278</v>
      </c>
      <c r="H27" s="88" t="s">
        <v>293</v>
      </c>
      <c r="I27" s="89">
        <v>316600</v>
      </c>
      <c r="J27" s="89">
        <v>316600</v>
      </c>
      <c r="K27" s="18"/>
      <c r="L27" s="18"/>
      <c r="M27" s="18"/>
      <c r="N27" s="18"/>
      <c r="O27" s="89"/>
      <c r="P27" s="18"/>
      <c r="Q27" s="18"/>
      <c r="R27" s="18"/>
      <c r="S27" s="18"/>
      <c r="T27" s="18"/>
      <c r="U27" s="18"/>
      <c r="V27" s="18"/>
      <c r="W27" s="18"/>
      <c r="X27" s="18"/>
    </row>
    <row r="28" spans="1:24" ht="14.25" customHeight="1">
      <c r="A28" s="88" t="s">
        <v>255</v>
      </c>
      <c r="B28" s="88" t="s">
        <v>256</v>
      </c>
      <c r="C28" s="18"/>
      <c r="D28" s="88" t="s">
        <v>263</v>
      </c>
      <c r="E28" s="88" t="s">
        <v>237</v>
      </c>
      <c r="F28" s="88" t="s">
        <v>238</v>
      </c>
      <c r="G28" s="88" t="s">
        <v>279</v>
      </c>
      <c r="H28" s="88" t="s">
        <v>294</v>
      </c>
      <c r="I28" s="89">
        <v>20000</v>
      </c>
      <c r="J28" s="89">
        <v>20000</v>
      </c>
      <c r="K28" s="18"/>
      <c r="L28" s="18"/>
      <c r="M28" s="18"/>
      <c r="N28" s="18"/>
      <c r="O28" s="89"/>
      <c r="P28" s="18"/>
      <c r="Q28" s="18"/>
      <c r="R28" s="18"/>
      <c r="S28" s="18"/>
      <c r="T28" s="18"/>
      <c r="U28" s="18"/>
      <c r="V28" s="18"/>
      <c r="W28" s="18"/>
      <c r="X28" s="18"/>
    </row>
    <row r="29" spans="1:24" ht="14.25" customHeight="1">
      <c r="A29" s="88" t="s">
        <v>255</v>
      </c>
      <c r="B29" s="88" t="s">
        <v>256</v>
      </c>
      <c r="C29" s="18"/>
      <c r="D29" s="88" t="s">
        <v>263</v>
      </c>
      <c r="E29" s="88" t="s">
        <v>251</v>
      </c>
      <c r="F29" s="88" t="s">
        <v>252</v>
      </c>
      <c r="G29" s="88" t="s">
        <v>279</v>
      </c>
      <c r="H29" s="88" t="s">
        <v>294</v>
      </c>
      <c r="I29" s="89">
        <v>55000</v>
      </c>
      <c r="J29" s="89">
        <v>55000</v>
      </c>
      <c r="K29" s="18"/>
      <c r="L29" s="18"/>
      <c r="M29" s="18"/>
      <c r="N29" s="18"/>
      <c r="O29" s="89"/>
      <c r="P29" s="18"/>
      <c r="Q29" s="18"/>
      <c r="R29" s="18"/>
      <c r="S29" s="18"/>
      <c r="T29" s="18"/>
      <c r="U29" s="18"/>
      <c r="V29" s="18"/>
      <c r="W29" s="18"/>
      <c r="X29" s="18"/>
    </row>
    <row r="30" spans="1:24" ht="14.25" customHeight="1">
      <c r="A30" s="88" t="s">
        <v>255</v>
      </c>
      <c r="B30" s="88" t="s">
        <v>256</v>
      </c>
      <c r="C30" s="18"/>
      <c r="D30" s="88" t="s">
        <v>263</v>
      </c>
      <c r="E30" s="88" t="s">
        <v>251</v>
      </c>
      <c r="F30" s="88" t="s">
        <v>252</v>
      </c>
      <c r="G30" s="88" t="s">
        <v>279</v>
      </c>
      <c r="H30" s="88" t="s">
        <v>294</v>
      </c>
      <c r="I30" s="89">
        <v>21000</v>
      </c>
      <c r="J30" s="89">
        <v>21000</v>
      </c>
      <c r="K30" s="18"/>
      <c r="L30" s="18"/>
      <c r="M30" s="18"/>
      <c r="N30" s="18"/>
      <c r="O30" s="89"/>
      <c r="P30" s="18"/>
      <c r="Q30" s="18"/>
      <c r="R30" s="18"/>
      <c r="S30" s="18"/>
      <c r="T30" s="18"/>
      <c r="U30" s="18"/>
      <c r="V30" s="18"/>
      <c r="W30" s="18"/>
      <c r="X30" s="18"/>
    </row>
    <row r="31" spans="1:24" ht="14.25" customHeight="1">
      <c r="A31" s="88" t="s">
        <v>255</v>
      </c>
      <c r="B31" s="88" t="s">
        <v>256</v>
      </c>
      <c r="C31" s="18"/>
      <c r="D31" s="88" t="s">
        <v>264</v>
      </c>
      <c r="E31" s="88" t="s">
        <v>237</v>
      </c>
      <c r="F31" s="88" t="s">
        <v>238</v>
      </c>
      <c r="G31" s="88" t="s">
        <v>280</v>
      </c>
      <c r="H31" s="88" t="s">
        <v>295</v>
      </c>
      <c r="I31" s="89">
        <v>71610</v>
      </c>
      <c r="J31" s="89">
        <v>71610</v>
      </c>
      <c r="K31" s="18"/>
      <c r="L31" s="18"/>
      <c r="M31" s="18"/>
      <c r="N31" s="18"/>
      <c r="O31" s="89"/>
      <c r="P31" s="18"/>
      <c r="Q31" s="18"/>
      <c r="R31" s="18"/>
      <c r="S31" s="18"/>
      <c r="T31" s="18"/>
      <c r="U31" s="18"/>
      <c r="V31" s="18"/>
      <c r="W31" s="18"/>
      <c r="X31" s="18"/>
    </row>
    <row r="32" spans="1:24" ht="14.25" customHeight="1">
      <c r="A32" s="88" t="s">
        <v>255</v>
      </c>
      <c r="B32" s="88" t="s">
        <v>256</v>
      </c>
      <c r="C32" s="18"/>
      <c r="D32" s="88" t="s">
        <v>265</v>
      </c>
      <c r="E32" s="88" t="s">
        <v>237</v>
      </c>
      <c r="F32" s="88" t="s">
        <v>238</v>
      </c>
      <c r="G32" s="88" t="s">
        <v>280</v>
      </c>
      <c r="H32" s="88" t="s">
        <v>295</v>
      </c>
      <c r="I32" s="89">
        <v>231000</v>
      </c>
      <c r="J32" s="89">
        <v>231000</v>
      </c>
      <c r="K32" s="18"/>
      <c r="L32" s="18"/>
      <c r="M32" s="18"/>
      <c r="N32" s="18"/>
      <c r="O32" s="89"/>
      <c r="P32" s="18"/>
      <c r="Q32" s="18"/>
      <c r="R32" s="18"/>
      <c r="S32" s="18"/>
      <c r="T32" s="18"/>
      <c r="U32" s="18"/>
      <c r="V32" s="18"/>
      <c r="W32" s="18"/>
      <c r="X32" s="18"/>
    </row>
    <row r="33" spans="1:24" ht="14.25" customHeight="1">
      <c r="A33" s="88" t="s">
        <v>255</v>
      </c>
      <c r="B33" s="88" t="s">
        <v>256</v>
      </c>
      <c r="C33" s="18"/>
      <c r="D33" s="88" t="s">
        <v>265</v>
      </c>
      <c r="E33" s="88" t="s">
        <v>239</v>
      </c>
      <c r="F33" s="88" t="s">
        <v>240</v>
      </c>
      <c r="G33" s="88" t="s">
        <v>281</v>
      </c>
      <c r="H33" s="88" t="s">
        <v>296</v>
      </c>
      <c r="I33" s="89">
        <v>12920</v>
      </c>
      <c r="J33" s="89">
        <v>12920</v>
      </c>
      <c r="K33" s="18"/>
      <c r="L33" s="18"/>
      <c r="M33" s="18"/>
      <c r="N33" s="18"/>
      <c r="O33" s="89"/>
      <c r="P33" s="18"/>
      <c r="Q33" s="18"/>
      <c r="R33" s="18"/>
      <c r="S33" s="18"/>
      <c r="T33" s="18"/>
      <c r="U33" s="18"/>
      <c r="V33" s="18"/>
      <c r="W33" s="18"/>
      <c r="X33" s="18"/>
    </row>
    <row r="34" spans="1:24" ht="14.25" customHeight="1">
      <c r="A34" s="88" t="s">
        <v>255</v>
      </c>
      <c r="B34" s="88" t="s">
        <v>256</v>
      </c>
      <c r="C34" s="18"/>
      <c r="D34" s="88" t="s">
        <v>265</v>
      </c>
      <c r="E34" s="88" t="s">
        <v>237</v>
      </c>
      <c r="F34" s="88" t="s">
        <v>238</v>
      </c>
      <c r="G34" s="88" t="s">
        <v>269</v>
      </c>
      <c r="H34" s="88" t="s">
        <v>284</v>
      </c>
      <c r="I34" s="89">
        <v>102000</v>
      </c>
      <c r="J34" s="89">
        <v>102000</v>
      </c>
      <c r="K34" s="18"/>
      <c r="L34" s="18"/>
      <c r="M34" s="18"/>
      <c r="N34" s="18"/>
      <c r="O34" s="89"/>
      <c r="P34" s="18"/>
      <c r="Q34" s="18"/>
      <c r="R34" s="18"/>
      <c r="S34" s="18"/>
      <c r="T34" s="18"/>
      <c r="U34" s="18"/>
      <c r="V34" s="18"/>
      <c r="W34" s="18"/>
      <c r="X34" s="18"/>
    </row>
    <row r="35" spans="1:24" ht="14.25" customHeight="1">
      <c r="A35" s="88" t="s">
        <v>255</v>
      </c>
      <c r="B35" s="88" t="s">
        <v>256</v>
      </c>
      <c r="C35" s="18"/>
      <c r="D35" s="88" t="s">
        <v>265</v>
      </c>
      <c r="E35" s="88" t="s">
        <v>241</v>
      </c>
      <c r="F35" s="88" t="s">
        <v>242</v>
      </c>
      <c r="G35" s="88" t="s">
        <v>269</v>
      </c>
      <c r="H35" s="88" t="s">
        <v>284</v>
      </c>
      <c r="I35" s="89">
        <v>50400</v>
      </c>
      <c r="J35" s="89">
        <v>50400</v>
      </c>
      <c r="K35" s="18"/>
      <c r="L35" s="18"/>
      <c r="M35" s="18"/>
      <c r="N35" s="18"/>
      <c r="O35" s="89"/>
      <c r="P35" s="18"/>
      <c r="Q35" s="18"/>
      <c r="R35" s="18"/>
      <c r="S35" s="18"/>
      <c r="T35" s="18"/>
      <c r="U35" s="18"/>
      <c r="V35" s="18"/>
      <c r="W35" s="18"/>
      <c r="X35" s="18"/>
    </row>
    <row r="36" spans="1:24" ht="14.25" customHeight="1">
      <c r="A36" s="88" t="s">
        <v>255</v>
      </c>
      <c r="B36" s="88" t="s">
        <v>256</v>
      </c>
      <c r="C36" s="18"/>
      <c r="D36" s="88" t="s">
        <v>265</v>
      </c>
      <c r="E36" s="88" t="s">
        <v>241</v>
      </c>
      <c r="F36" s="88" t="s">
        <v>242</v>
      </c>
      <c r="G36" s="88" t="s">
        <v>282</v>
      </c>
      <c r="H36" s="88" t="s">
        <v>297</v>
      </c>
      <c r="I36" s="89">
        <v>12600</v>
      </c>
      <c r="J36" s="89">
        <v>12600</v>
      </c>
      <c r="K36" s="18"/>
      <c r="L36" s="18"/>
      <c r="M36" s="18"/>
      <c r="N36" s="18"/>
      <c r="O36" s="89"/>
      <c r="P36" s="18"/>
      <c r="Q36" s="18"/>
      <c r="R36" s="18"/>
      <c r="S36" s="18"/>
      <c r="T36" s="18"/>
      <c r="U36" s="18"/>
      <c r="V36" s="18"/>
      <c r="W36" s="18"/>
      <c r="X36" s="18"/>
    </row>
    <row r="37" spans="1:24" ht="17.25" customHeight="1">
      <c r="A37" s="184" t="s">
        <v>133</v>
      </c>
      <c r="B37" s="185"/>
      <c r="C37" s="186"/>
      <c r="D37" s="186"/>
      <c r="E37" s="186"/>
      <c r="F37" s="186"/>
      <c r="G37" s="186"/>
      <c r="H37" s="187"/>
      <c r="I37" s="90">
        <v>9058358</v>
      </c>
      <c r="J37" s="90">
        <v>9058358</v>
      </c>
      <c r="K37" s="44"/>
      <c r="L37" s="44"/>
      <c r="M37" s="44"/>
      <c r="N37" s="44"/>
      <c r="O37" s="90"/>
      <c r="P37" s="44"/>
      <c r="Q37" s="44"/>
      <c r="R37" s="44"/>
      <c r="S37" s="44"/>
      <c r="T37" s="44"/>
      <c r="U37" s="44"/>
      <c r="V37" s="44"/>
      <c r="W37" s="44"/>
      <c r="X37" s="44"/>
    </row>
  </sheetData>
  <mergeCells count="31">
    <mergeCell ref="X7:X8"/>
    <mergeCell ref="S7:S8"/>
    <mergeCell ref="T7:T8"/>
    <mergeCell ref="U7:U8"/>
    <mergeCell ref="V7:V8"/>
    <mergeCell ref="W7:W8"/>
    <mergeCell ref="A37:H37"/>
    <mergeCell ref="A5:A8"/>
    <mergeCell ref="B5:B8"/>
    <mergeCell ref="C5:C8"/>
    <mergeCell ref="D5:D8"/>
    <mergeCell ref="E5:E8"/>
    <mergeCell ref="F5:F8"/>
    <mergeCell ref="G5:G8"/>
    <mergeCell ref="H5:H8"/>
    <mergeCell ref="A3:X3"/>
    <mergeCell ref="A4:H4"/>
    <mergeCell ref="I5:X5"/>
    <mergeCell ref="J6:N6"/>
    <mergeCell ref="O6:Q6"/>
    <mergeCell ref="S6:X6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</mergeCells>
  <phoneticPr fontId="15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W13"/>
  <sheetViews>
    <sheetView showZeros="0" topLeftCell="D1" workbookViewId="0">
      <pane ySplit="1" topLeftCell="A2" activePane="bottomLeft" state="frozen"/>
      <selection pane="bottomLeft" activeCell="C12" sqref="C12"/>
    </sheetView>
  </sheetViews>
  <sheetFormatPr defaultColWidth="9.125" defaultRowHeight="14.25" customHeight="1"/>
  <cols>
    <col min="1" max="1" width="10.25" customWidth="1"/>
    <col min="2" max="2" width="13.375" customWidth="1"/>
    <col min="3" max="3" width="32.875" customWidth="1"/>
    <col min="4" max="4" width="23.875" customWidth="1"/>
    <col min="5" max="5" width="11.125" customWidth="1"/>
    <col min="6" max="6" width="17.75" customWidth="1"/>
    <col min="7" max="7" width="9.875" customWidth="1"/>
    <col min="8" max="8" width="17.75" customWidth="1"/>
    <col min="9" max="13" width="20" customWidth="1"/>
    <col min="14" max="14" width="12.25" customWidth="1"/>
    <col min="15" max="15" width="12.75" customWidth="1"/>
    <col min="16" max="16" width="11.125" customWidth="1"/>
    <col min="17" max="21" width="19.875" customWidth="1"/>
    <col min="22" max="22" width="20" customWidth="1"/>
    <col min="23" max="23" width="19.875" customWidth="1"/>
  </cols>
  <sheetData>
    <row r="1" spans="1:23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3.5" customHeight="1">
      <c r="B2" s="67"/>
      <c r="E2" s="2"/>
      <c r="F2" s="2"/>
      <c r="G2" s="2"/>
      <c r="H2" s="2"/>
      <c r="U2" s="67"/>
      <c r="W2" s="68" t="s">
        <v>160</v>
      </c>
    </row>
    <row r="3" spans="1:23" ht="46.5" customHeight="1">
      <c r="A3" s="169" t="str">
        <f>"2025"&amp;"年部门项目支出预算表"</f>
        <v>2025年部门项目支出预算表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</row>
    <row r="4" spans="1:23" ht="13.5" customHeight="1">
      <c r="A4" s="170" t="str">
        <f>"单位名称："&amp;"昆明市官渡区佴家湾小学"</f>
        <v>单位名称：昆明市官渡区佴家湾小学</v>
      </c>
      <c r="B4" s="171"/>
      <c r="C4" s="171"/>
      <c r="D4" s="171"/>
      <c r="E4" s="171"/>
      <c r="F4" s="171"/>
      <c r="G4" s="171"/>
      <c r="H4" s="171"/>
      <c r="I4" s="5"/>
      <c r="J4" s="5"/>
      <c r="K4" s="5"/>
      <c r="L4" s="5"/>
      <c r="M4" s="5"/>
      <c r="N4" s="5"/>
      <c r="O4" s="5"/>
      <c r="P4" s="5"/>
      <c r="Q4" s="5"/>
      <c r="U4" s="67"/>
      <c r="W4" s="60" t="s">
        <v>1</v>
      </c>
    </row>
    <row r="5" spans="1:23" ht="21.75" customHeight="1">
      <c r="A5" s="182" t="s">
        <v>161</v>
      </c>
      <c r="B5" s="191" t="s">
        <v>144</v>
      </c>
      <c r="C5" s="182" t="s">
        <v>145</v>
      </c>
      <c r="D5" s="182" t="s">
        <v>162</v>
      </c>
      <c r="E5" s="191" t="s">
        <v>146</v>
      </c>
      <c r="F5" s="191" t="s">
        <v>147</v>
      </c>
      <c r="G5" s="191" t="s">
        <v>163</v>
      </c>
      <c r="H5" s="191" t="s">
        <v>164</v>
      </c>
      <c r="I5" s="190" t="s">
        <v>55</v>
      </c>
      <c r="J5" s="176" t="s">
        <v>165</v>
      </c>
      <c r="K5" s="150"/>
      <c r="L5" s="150"/>
      <c r="M5" s="151"/>
      <c r="N5" s="176" t="s">
        <v>152</v>
      </c>
      <c r="O5" s="150"/>
      <c r="P5" s="151"/>
      <c r="Q5" s="191" t="s">
        <v>61</v>
      </c>
      <c r="R5" s="176" t="s">
        <v>62</v>
      </c>
      <c r="S5" s="150"/>
      <c r="T5" s="150"/>
      <c r="U5" s="150"/>
      <c r="V5" s="150"/>
      <c r="W5" s="151"/>
    </row>
    <row r="6" spans="1:23" ht="21.75" customHeight="1">
      <c r="A6" s="188"/>
      <c r="B6" s="178"/>
      <c r="C6" s="188"/>
      <c r="D6" s="188"/>
      <c r="E6" s="193"/>
      <c r="F6" s="193"/>
      <c r="G6" s="193"/>
      <c r="H6" s="193"/>
      <c r="I6" s="178"/>
      <c r="J6" s="194" t="s">
        <v>58</v>
      </c>
      <c r="K6" s="156"/>
      <c r="L6" s="191" t="s">
        <v>59</v>
      </c>
      <c r="M6" s="191" t="s">
        <v>60</v>
      </c>
      <c r="N6" s="191" t="s">
        <v>58</v>
      </c>
      <c r="O6" s="191" t="s">
        <v>59</v>
      </c>
      <c r="P6" s="191" t="s">
        <v>60</v>
      </c>
      <c r="Q6" s="193"/>
      <c r="R6" s="191" t="s">
        <v>57</v>
      </c>
      <c r="S6" s="191" t="s">
        <v>64</v>
      </c>
      <c r="T6" s="191" t="s">
        <v>158</v>
      </c>
      <c r="U6" s="191" t="s">
        <v>66</v>
      </c>
      <c r="V6" s="191" t="s">
        <v>67</v>
      </c>
      <c r="W6" s="191" t="s">
        <v>68</v>
      </c>
    </row>
    <row r="7" spans="1:23" ht="21" customHeight="1">
      <c r="A7" s="178"/>
      <c r="B7" s="178"/>
      <c r="C7" s="178"/>
      <c r="D7" s="178"/>
      <c r="E7" s="178"/>
      <c r="F7" s="178"/>
      <c r="G7" s="178"/>
      <c r="H7" s="178"/>
      <c r="I7" s="178"/>
      <c r="J7" s="195" t="s">
        <v>57</v>
      </c>
      <c r="K7" s="157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</row>
    <row r="8" spans="1:23" ht="39.75" customHeight="1">
      <c r="A8" s="183"/>
      <c r="B8" s="155"/>
      <c r="C8" s="183"/>
      <c r="D8" s="183"/>
      <c r="E8" s="192"/>
      <c r="F8" s="192"/>
      <c r="G8" s="192"/>
      <c r="H8" s="192"/>
      <c r="I8" s="155"/>
      <c r="J8" s="34" t="s">
        <v>57</v>
      </c>
      <c r="K8" s="34" t="s">
        <v>166</v>
      </c>
      <c r="L8" s="192"/>
      <c r="M8" s="192"/>
      <c r="N8" s="192"/>
      <c r="O8" s="192"/>
      <c r="P8" s="192"/>
      <c r="Q8" s="192"/>
      <c r="R8" s="192"/>
      <c r="S8" s="192"/>
      <c r="T8" s="192"/>
      <c r="U8" s="155"/>
      <c r="V8" s="192"/>
      <c r="W8" s="192"/>
    </row>
    <row r="9" spans="1:23" ht="15" customHeight="1">
      <c r="A9" s="11">
        <v>1</v>
      </c>
      <c r="B9" s="11">
        <v>2</v>
      </c>
      <c r="C9" s="11">
        <v>3</v>
      </c>
      <c r="D9" s="11">
        <v>4</v>
      </c>
      <c r="E9" s="11">
        <v>5</v>
      </c>
      <c r="F9" s="11">
        <v>6</v>
      </c>
      <c r="G9" s="11">
        <v>7</v>
      </c>
      <c r="H9" s="11">
        <v>8</v>
      </c>
      <c r="I9" s="11">
        <v>9</v>
      </c>
      <c r="J9" s="11">
        <v>10</v>
      </c>
      <c r="K9" s="11">
        <v>11</v>
      </c>
      <c r="L9" s="18">
        <v>12</v>
      </c>
      <c r="M9" s="18">
        <v>13</v>
      </c>
      <c r="N9" s="18">
        <v>14</v>
      </c>
      <c r="O9" s="18">
        <v>15</v>
      </c>
      <c r="P9" s="18">
        <v>16</v>
      </c>
      <c r="Q9" s="18">
        <v>17</v>
      </c>
      <c r="R9" s="18">
        <v>18</v>
      </c>
      <c r="S9" s="18">
        <v>19</v>
      </c>
      <c r="T9" s="18">
        <v>20</v>
      </c>
      <c r="U9" s="11">
        <v>21</v>
      </c>
      <c r="V9" s="18">
        <v>22</v>
      </c>
      <c r="W9" s="11">
        <v>23</v>
      </c>
    </row>
    <row r="10" spans="1:23" s="82" customFormat="1" ht="15" customHeight="1">
      <c r="A10" s="92" t="s">
        <v>301</v>
      </c>
      <c r="B10" s="92">
        <v>311</v>
      </c>
      <c r="C10" s="91" t="s">
        <v>298</v>
      </c>
      <c r="D10" s="91" t="s">
        <v>256</v>
      </c>
      <c r="E10" s="92" t="s">
        <v>237</v>
      </c>
      <c r="F10" s="92" t="s">
        <v>238</v>
      </c>
      <c r="G10" s="92" t="s">
        <v>280</v>
      </c>
      <c r="H10" s="92" t="s">
        <v>295</v>
      </c>
      <c r="I10" s="93">
        <v>500</v>
      </c>
      <c r="J10" s="11"/>
      <c r="K10" s="11"/>
      <c r="L10" s="83"/>
      <c r="M10" s="83"/>
      <c r="N10" s="83"/>
      <c r="O10" s="83"/>
      <c r="P10" s="83"/>
      <c r="Q10" s="83"/>
      <c r="R10" s="93">
        <v>500</v>
      </c>
      <c r="S10" s="83"/>
      <c r="T10" s="83"/>
      <c r="U10" s="11"/>
      <c r="V10" s="83"/>
      <c r="W10" s="93">
        <v>500</v>
      </c>
    </row>
    <row r="11" spans="1:23" s="82" customFormat="1" ht="15" customHeight="1">
      <c r="A11" s="92" t="s">
        <v>301</v>
      </c>
      <c r="B11" s="92">
        <v>311</v>
      </c>
      <c r="C11" s="91" t="s">
        <v>299</v>
      </c>
      <c r="D11" s="91" t="s">
        <v>256</v>
      </c>
      <c r="E11" s="92" t="s">
        <v>237</v>
      </c>
      <c r="F11" s="92" t="s">
        <v>238</v>
      </c>
      <c r="G11" s="92" t="s">
        <v>302</v>
      </c>
      <c r="H11" s="92" t="s">
        <v>303</v>
      </c>
      <c r="I11" s="93">
        <v>154000</v>
      </c>
      <c r="J11" s="93">
        <v>154000</v>
      </c>
      <c r="K11" s="11"/>
      <c r="L11" s="83"/>
      <c r="M11" s="83"/>
      <c r="N11" s="93"/>
      <c r="O11" s="83"/>
      <c r="P11" s="83"/>
      <c r="Q11" s="83"/>
      <c r="R11" s="93"/>
      <c r="S11" s="83"/>
      <c r="T11" s="83"/>
      <c r="U11" s="11"/>
      <c r="V11" s="83"/>
      <c r="W11" s="93"/>
    </row>
    <row r="12" spans="1:23" s="82" customFormat="1" ht="15" customHeight="1">
      <c r="A12" s="92" t="s">
        <v>301</v>
      </c>
      <c r="B12" s="92">
        <v>311</v>
      </c>
      <c r="C12" s="91" t="s">
        <v>300</v>
      </c>
      <c r="D12" s="91" t="s">
        <v>256</v>
      </c>
      <c r="E12" s="92" t="s">
        <v>237</v>
      </c>
      <c r="F12" s="92" t="s">
        <v>238</v>
      </c>
      <c r="G12" s="92" t="s">
        <v>302</v>
      </c>
      <c r="H12" s="92" t="s">
        <v>303</v>
      </c>
      <c r="I12" s="93">
        <v>430000</v>
      </c>
      <c r="J12" s="11"/>
      <c r="K12" s="11"/>
      <c r="L12" s="83"/>
      <c r="M12" s="83"/>
      <c r="N12" s="83"/>
      <c r="O12" s="83"/>
      <c r="P12" s="83"/>
      <c r="Q12" s="83"/>
      <c r="R12" s="93">
        <v>430000</v>
      </c>
      <c r="S12" s="83"/>
      <c r="T12" s="83"/>
      <c r="U12" s="11"/>
      <c r="V12" s="83"/>
      <c r="W12" s="93">
        <v>430000</v>
      </c>
    </row>
    <row r="13" spans="1:23" ht="18.75" customHeight="1">
      <c r="A13" s="184" t="s">
        <v>133</v>
      </c>
      <c r="B13" s="185"/>
      <c r="C13" s="185"/>
      <c r="D13" s="185"/>
      <c r="E13" s="185"/>
      <c r="F13" s="185"/>
      <c r="G13" s="185"/>
      <c r="H13" s="143"/>
      <c r="I13" s="93">
        <v>584500</v>
      </c>
      <c r="J13" s="93">
        <v>154000</v>
      </c>
      <c r="K13" s="44"/>
      <c r="L13" s="44"/>
      <c r="M13" s="44"/>
      <c r="N13" s="44"/>
      <c r="O13" s="44"/>
      <c r="P13" s="44"/>
      <c r="Q13" s="44"/>
      <c r="R13" s="93">
        <v>430500</v>
      </c>
      <c r="S13" s="44"/>
      <c r="T13" s="44"/>
      <c r="U13" s="44"/>
      <c r="V13" s="44"/>
      <c r="W13" s="93">
        <v>430500</v>
      </c>
    </row>
  </sheetData>
  <mergeCells count="28">
    <mergeCell ref="V6:V8"/>
    <mergeCell ref="W6:W8"/>
    <mergeCell ref="J6:K7"/>
    <mergeCell ref="A13:H13"/>
    <mergeCell ref="A5:A8"/>
    <mergeCell ref="B5:B8"/>
    <mergeCell ref="C5:C8"/>
    <mergeCell ref="D5:D8"/>
    <mergeCell ref="E5:E8"/>
    <mergeCell ref="F5:F8"/>
    <mergeCell ref="G5:G8"/>
    <mergeCell ref="H5:H8"/>
    <mergeCell ref="A3:W3"/>
    <mergeCell ref="A4:H4"/>
    <mergeCell ref="J5:M5"/>
    <mergeCell ref="N5:P5"/>
    <mergeCell ref="R5:W5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</mergeCells>
  <phoneticPr fontId="15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J24"/>
  <sheetViews>
    <sheetView showZeros="0" workbookViewId="0">
      <pane ySplit="1" topLeftCell="A8" activePane="bottomLeft" state="frozen"/>
      <selection pane="bottomLeft" activeCell="C20" sqref="C20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>
      <c r="J2" s="3" t="s">
        <v>167</v>
      </c>
    </row>
    <row r="3" spans="1:10" ht="39.75" customHeight="1">
      <c r="A3" s="196" t="str">
        <f>"2025"&amp;"年部门项目支出绩效目标表"</f>
        <v>2025年部门项目支出绩效目标表</v>
      </c>
      <c r="B3" s="169"/>
      <c r="C3" s="169"/>
      <c r="D3" s="169"/>
      <c r="E3" s="169"/>
      <c r="F3" s="168"/>
      <c r="G3" s="169"/>
      <c r="H3" s="168"/>
      <c r="I3" s="168"/>
      <c r="J3" s="169"/>
    </row>
    <row r="4" spans="1:10" ht="17.25" customHeight="1">
      <c r="A4" s="170" t="str">
        <f>"单位名称："&amp;"昆明市官渡区佴家湾小学"</f>
        <v>单位名称：昆明市官渡区佴家湾小学</v>
      </c>
      <c r="B4" s="111"/>
      <c r="C4" s="111"/>
      <c r="D4" s="111"/>
      <c r="E4" s="111"/>
      <c r="F4" s="111"/>
      <c r="G4" s="111"/>
      <c r="H4" s="111"/>
    </row>
    <row r="5" spans="1:10" ht="44.25" customHeight="1">
      <c r="A5" s="34" t="s">
        <v>145</v>
      </c>
      <c r="B5" s="34" t="s">
        <v>168</v>
      </c>
      <c r="C5" s="34" t="s">
        <v>169</v>
      </c>
      <c r="D5" s="34" t="s">
        <v>170</v>
      </c>
      <c r="E5" s="34" t="s">
        <v>171</v>
      </c>
      <c r="F5" s="35" t="s">
        <v>172</v>
      </c>
      <c r="G5" s="34" t="s">
        <v>173</v>
      </c>
      <c r="H5" s="35" t="s">
        <v>174</v>
      </c>
      <c r="I5" s="35" t="s">
        <v>175</v>
      </c>
      <c r="J5" s="34" t="s">
        <v>176</v>
      </c>
    </row>
    <row r="6" spans="1:10" ht="18.75" customHeight="1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18">
        <v>6</v>
      </c>
      <c r="G6" s="66">
        <v>7</v>
      </c>
      <c r="H6" s="18">
        <v>8</v>
      </c>
      <c r="I6" s="18">
        <v>9</v>
      </c>
      <c r="J6" s="66">
        <v>10</v>
      </c>
    </row>
    <row r="7" spans="1:10" ht="42" customHeight="1">
      <c r="A7" s="96" t="s">
        <v>299</v>
      </c>
      <c r="B7" s="97" t="s">
        <v>321</v>
      </c>
      <c r="C7" s="94" t="s">
        <v>304</v>
      </c>
      <c r="D7" s="94" t="s">
        <v>236</v>
      </c>
      <c r="E7" s="94" t="s">
        <v>236</v>
      </c>
      <c r="F7" s="95" t="s">
        <v>236</v>
      </c>
      <c r="G7" s="95" t="s">
        <v>305</v>
      </c>
      <c r="H7" s="95" t="s">
        <v>236</v>
      </c>
      <c r="I7" s="95" t="s">
        <v>236</v>
      </c>
      <c r="J7" s="95" t="s">
        <v>305</v>
      </c>
    </row>
    <row r="8" spans="1:10" ht="42" customHeight="1">
      <c r="A8" s="96" t="s">
        <v>299</v>
      </c>
      <c r="B8" s="97" t="s">
        <v>321</v>
      </c>
      <c r="C8" s="94" t="s">
        <v>236</v>
      </c>
      <c r="D8" s="94" t="s">
        <v>306</v>
      </c>
      <c r="E8" s="94" t="s">
        <v>236</v>
      </c>
      <c r="F8" s="95" t="s">
        <v>236</v>
      </c>
      <c r="G8" s="95" t="s">
        <v>305</v>
      </c>
      <c r="H8" s="95" t="s">
        <v>236</v>
      </c>
      <c r="I8" s="95" t="s">
        <v>236</v>
      </c>
      <c r="J8" s="95" t="s">
        <v>305</v>
      </c>
    </row>
    <row r="9" spans="1:10" ht="42" customHeight="1">
      <c r="A9" s="96" t="s">
        <v>299</v>
      </c>
      <c r="B9" s="97" t="s">
        <v>321</v>
      </c>
      <c r="C9" s="94" t="s">
        <v>236</v>
      </c>
      <c r="D9" s="94" t="s">
        <v>236</v>
      </c>
      <c r="E9" s="94" t="s">
        <v>307</v>
      </c>
      <c r="F9" s="95" t="s">
        <v>308</v>
      </c>
      <c r="G9" s="95" t="s">
        <v>309</v>
      </c>
      <c r="H9" s="95" t="s">
        <v>310</v>
      </c>
      <c r="I9" s="95" t="s">
        <v>311</v>
      </c>
      <c r="J9" s="95" t="s">
        <v>312</v>
      </c>
    </row>
    <row r="10" spans="1:10" ht="42" customHeight="1">
      <c r="A10" s="96" t="s">
        <v>299</v>
      </c>
      <c r="B10" s="97" t="s">
        <v>321</v>
      </c>
      <c r="C10" s="94" t="s">
        <v>313</v>
      </c>
      <c r="D10" s="94" t="s">
        <v>236</v>
      </c>
      <c r="E10" s="94" t="s">
        <v>236</v>
      </c>
      <c r="F10" s="95" t="s">
        <v>236</v>
      </c>
      <c r="G10" s="95" t="s">
        <v>305</v>
      </c>
      <c r="H10" s="95" t="s">
        <v>236</v>
      </c>
      <c r="I10" s="95" t="s">
        <v>236</v>
      </c>
      <c r="J10" s="95" t="s">
        <v>305</v>
      </c>
    </row>
    <row r="11" spans="1:10" ht="42" customHeight="1">
      <c r="A11" s="96" t="s">
        <v>299</v>
      </c>
      <c r="B11" s="97" t="s">
        <v>321</v>
      </c>
      <c r="C11" s="94" t="s">
        <v>236</v>
      </c>
      <c r="D11" s="94" t="s">
        <v>314</v>
      </c>
      <c r="E11" s="94" t="s">
        <v>236</v>
      </c>
      <c r="F11" s="95" t="s">
        <v>236</v>
      </c>
      <c r="G11" s="95" t="s">
        <v>305</v>
      </c>
      <c r="H11" s="95" t="s">
        <v>236</v>
      </c>
      <c r="I11" s="95" t="s">
        <v>236</v>
      </c>
      <c r="J11" s="95" t="s">
        <v>305</v>
      </c>
    </row>
    <row r="12" spans="1:10" ht="42" customHeight="1">
      <c r="A12" s="96" t="s">
        <v>299</v>
      </c>
      <c r="B12" s="97" t="s">
        <v>321</v>
      </c>
      <c r="C12" s="94" t="s">
        <v>236</v>
      </c>
      <c r="D12" s="94" t="s">
        <v>236</v>
      </c>
      <c r="E12" s="94" t="s">
        <v>315</v>
      </c>
      <c r="F12" s="95" t="s">
        <v>308</v>
      </c>
      <c r="G12" s="95" t="s">
        <v>309</v>
      </c>
      <c r="H12" s="95" t="s">
        <v>310</v>
      </c>
      <c r="I12" s="95" t="s">
        <v>311</v>
      </c>
      <c r="J12" s="95" t="s">
        <v>312</v>
      </c>
    </row>
    <row r="13" spans="1:10" ht="42" customHeight="1">
      <c r="A13" s="96" t="s">
        <v>299</v>
      </c>
      <c r="B13" s="97" t="s">
        <v>321</v>
      </c>
      <c r="C13" s="94" t="s">
        <v>316</v>
      </c>
      <c r="D13" s="94" t="s">
        <v>236</v>
      </c>
      <c r="E13" s="94" t="s">
        <v>236</v>
      </c>
      <c r="F13" s="95" t="s">
        <v>236</v>
      </c>
      <c r="G13" s="95" t="s">
        <v>305</v>
      </c>
      <c r="H13" s="95" t="s">
        <v>236</v>
      </c>
      <c r="I13" s="95" t="s">
        <v>236</v>
      </c>
      <c r="J13" s="95" t="s">
        <v>305</v>
      </c>
    </row>
    <row r="14" spans="1:10" ht="42" customHeight="1">
      <c r="A14" s="96" t="s">
        <v>299</v>
      </c>
      <c r="B14" s="97" t="s">
        <v>321</v>
      </c>
      <c r="C14" s="94" t="s">
        <v>236</v>
      </c>
      <c r="D14" s="94" t="s">
        <v>317</v>
      </c>
      <c r="E14" s="94" t="s">
        <v>236</v>
      </c>
      <c r="F14" s="95" t="s">
        <v>236</v>
      </c>
      <c r="G14" s="95" t="s">
        <v>305</v>
      </c>
      <c r="H14" s="95" t="s">
        <v>236</v>
      </c>
      <c r="I14" s="95" t="s">
        <v>236</v>
      </c>
      <c r="J14" s="95" t="s">
        <v>305</v>
      </c>
    </row>
    <row r="15" spans="1:10" ht="42" customHeight="1">
      <c r="A15" s="96" t="s">
        <v>299</v>
      </c>
      <c r="B15" s="97" t="s">
        <v>321</v>
      </c>
      <c r="C15" s="94" t="s">
        <v>236</v>
      </c>
      <c r="D15" s="94" t="s">
        <v>236</v>
      </c>
      <c r="E15" s="94" t="s">
        <v>317</v>
      </c>
      <c r="F15" s="95" t="s">
        <v>318</v>
      </c>
      <c r="G15" s="95" t="s">
        <v>319</v>
      </c>
      <c r="H15" s="95" t="s">
        <v>310</v>
      </c>
      <c r="I15" s="95" t="s">
        <v>311</v>
      </c>
      <c r="J15" s="95" t="s">
        <v>320</v>
      </c>
    </row>
    <row r="16" spans="1:10" ht="42" customHeight="1">
      <c r="A16" s="82" t="s">
        <v>300</v>
      </c>
      <c r="B16" s="97" t="s">
        <v>321</v>
      </c>
      <c r="C16" s="94" t="s">
        <v>304</v>
      </c>
      <c r="D16" s="94" t="s">
        <v>236</v>
      </c>
      <c r="E16" s="94" t="s">
        <v>236</v>
      </c>
      <c r="F16" s="95" t="s">
        <v>236</v>
      </c>
      <c r="G16" s="95" t="s">
        <v>305</v>
      </c>
      <c r="H16" s="95" t="s">
        <v>236</v>
      </c>
      <c r="I16" s="95" t="s">
        <v>236</v>
      </c>
      <c r="J16" s="95" t="s">
        <v>305</v>
      </c>
    </row>
    <row r="17" spans="1:10" ht="42" customHeight="1">
      <c r="A17" s="99" t="s">
        <v>300</v>
      </c>
      <c r="B17" s="98" t="s">
        <v>321</v>
      </c>
      <c r="C17" s="94" t="s">
        <v>236</v>
      </c>
      <c r="D17" s="94" t="s">
        <v>306</v>
      </c>
      <c r="E17" s="94" t="s">
        <v>236</v>
      </c>
      <c r="F17" s="95" t="s">
        <v>236</v>
      </c>
      <c r="G17" s="95" t="s">
        <v>305</v>
      </c>
      <c r="H17" s="95" t="s">
        <v>236</v>
      </c>
      <c r="I17" s="95" t="s">
        <v>236</v>
      </c>
      <c r="J17" s="95" t="s">
        <v>305</v>
      </c>
    </row>
    <row r="18" spans="1:10" ht="42" customHeight="1">
      <c r="A18" s="99" t="s">
        <v>300</v>
      </c>
      <c r="B18" s="98" t="s">
        <v>321</v>
      </c>
      <c r="C18" s="94" t="s">
        <v>236</v>
      </c>
      <c r="D18" s="94" t="s">
        <v>236</v>
      </c>
      <c r="E18" s="94" t="s">
        <v>307</v>
      </c>
      <c r="F18" s="95" t="s">
        <v>308</v>
      </c>
      <c r="G18" s="95" t="s">
        <v>309</v>
      </c>
      <c r="H18" s="95" t="s">
        <v>310</v>
      </c>
      <c r="I18" s="95" t="s">
        <v>311</v>
      </c>
      <c r="J18" s="95" t="s">
        <v>322</v>
      </c>
    </row>
    <row r="19" spans="1:10" ht="42" customHeight="1">
      <c r="A19" s="99" t="s">
        <v>300</v>
      </c>
      <c r="B19" s="98" t="s">
        <v>321</v>
      </c>
      <c r="C19" s="94" t="s">
        <v>313</v>
      </c>
      <c r="D19" s="94" t="s">
        <v>236</v>
      </c>
      <c r="E19" s="94" t="s">
        <v>236</v>
      </c>
      <c r="F19" s="95" t="s">
        <v>236</v>
      </c>
      <c r="G19" s="95" t="s">
        <v>305</v>
      </c>
      <c r="H19" s="95" t="s">
        <v>236</v>
      </c>
      <c r="I19" s="95" t="s">
        <v>236</v>
      </c>
      <c r="J19" s="95" t="s">
        <v>305</v>
      </c>
    </row>
    <row r="20" spans="1:10" ht="42" customHeight="1">
      <c r="A20" s="99" t="s">
        <v>300</v>
      </c>
      <c r="B20" s="98" t="s">
        <v>321</v>
      </c>
      <c r="C20" s="94" t="s">
        <v>236</v>
      </c>
      <c r="D20" s="94" t="s">
        <v>314</v>
      </c>
      <c r="E20" s="94" t="s">
        <v>236</v>
      </c>
      <c r="F20" s="95" t="s">
        <v>236</v>
      </c>
      <c r="G20" s="95" t="s">
        <v>305</v>
      </c>
      <c r="H20" s="95" t="s">
        <v>236</v>
      </c>
      <c r="I20" s="95" t="s">
        <v>236</v>
      </c>
      <c r="J20" s="95" t="s">
        <v>305</v>
      </c>
    </row>
    <row r="21" spans="1:10" ht="42" customHeight="1">
      <c r="A21" s="99" t="s">
        <v>300</v>
      </c>
      <c r="B21" s="98" t="s">
        <v>321</v>
      </c>
      <c r="C21" s="94" t="s">
        <v>236</v>
      </c>
      <c r="D21" s="94" t="s">
        <v>236</v>
      </c>
      <c r="E21" s="94" t="s">
        <v>315</v>
      </c>
      <c r="F21" s="95" t="s">
        <v>308</v>
      </c>
      <c r="G21" s="95" t="s">
        <v>309</v>
      </c>
      <c r="H21" s="95" t="s">
        <v>310</v>
      </c>
      <c r="I21" s="95" t="s">
        <v>311</v>
      </c>
      <c r="J21" s="95" t="s">
        <v>322</v>
      </c>
    </row>
    <row r="22" spans="1:10" ht="42" customHeight="1">
      <c r="A22" s="99" t="s">
        <v>300</v>
      </c>
      <c r="B22" s="98" t="s">
        <v>321</v>
      </c>
      <c r="C22" s="94" t="s">
        <v>316</v>
      </c>
      <c r="D22" s="94" t="s">
        <v>236</v>
      </c>
      <c r="E22" s="94" t="s">
        <v>236</v>
      </c>
      <c r="F22" s="95" t="s">
        <v>236</v>
      </c>
      <c r="G22" s="95" t="s">
        <v>305</v>
      </c>
      <c r="H22" s="95" t="s">
        <v>236</v>
      </c>
      <c r="I22" s="95" t="s">
        <v>236</v>
      </c>
      <c r="J22" s="95" t="s">
        <v>305</v>
      </c>
    </row>
    <row r="23" spans="1:10" ht="42" customHeight="1">
      <c r="A23" s="99" t="s">
        <v>300</v>
      </c>
      <c r="B23" s="98" t="s">
        <v>321</v>
      </c>
      <c r="C23" s="94" t="s">
        <v>236</v>
      </c>
      <c r="D23" s="94" t="s">
        <v>317</v>
      </c>
      <c r="E23" s="94" t="s">
        <v>236</v>
      </c>
      <c r="F23" s="95" t="s">
        <v>236</v>
      </c>
      <c r="G23" s="95" t="s">
        <v>305</v>
      </c>
      <c r="H23" s="95" t="s">
        <v>236</v>
      </c>
      <c r="I23" s="95" t="s">
        <v>236</v>
      </c>
      <c r="J23" s="95" t="s">
        <v>305</v>
      </c>
    </row>
    <row r="24" spans="1:10" ht="42" customHeight="1">
      <c r="A24" s="99" t="s">
        <v>300</v>
      </c>
      <c r="B24" s="98" t="s">
        <v>321</v>
      </c>
      <c r="C24" s="94" t="s">
        <v>236</v>
      </c>
      <c r="D24" s="94" t="s">
        <v>236</v>
      </c>
      <c r="E24" s="94" t="s">
        <v>320</v>
      </c>
      <c r="F24" s="95" t="s">
        <v>318</v>
      </c>
      <c r="G24" s="95" t="s">
        <v>319</v>
      </c>
      <c r="H24" s="95" t="s">
        <v>310</v>
      </c>
      <c r="I24" s="95" t="s">
        <v>311</v>
      </c>
      <c r="J24" s="95" t="s">
        <v>322</v>
      </c>
    </row>
  </sheetData>
  <mergeCells count="2">
    <mergeCell ref="A3:J3"/>
    <mergeCell ref="A4:H4"/>
  </mergeCells>
  <phoneticPr fontId="15" type="noConversion"/>
  <printOptions horizontalCentered="1"/>
  <pageMargins left="0.96" right="0.96" top="0.72" bottom="0.72" header="0" footer="0"/>
  <pageSetup paperSize="9" scale="6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17</vt:i4>
      </vt:variant>
    </vt:vector>
  </HeadingPairs>
  <TitlesOfParts>
    <vt:vector size="34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'部门财务收支预算总表01-1'!Print_Titles</vt:lpstr>
      <vt:lpstr>'部门财政拨款收支预算总表02-1'!Print_Titles</vt:lpstr>
      <vt:lpstr>部门基本支出预算表04!Print_Titles</vt:lpstr>
      <vt:lpstr>'部门收入预算表01-2'!Print_Titles</vt:lpstr>
      <vt:lpstr>'部门项目支出绩效目标表05-2'!Print_Titles</vt:lpstr>
      <vt:lpstr>'部门项目支出预算表05-1'!Print_Titles</vt:lpstr>
      <vt:lpstr>部门项目中期规划预算表12!Print_Titles</vt:lpstr>
      <vt:lpstr>部门政府采购预算表07!Print_Titles</vt:lpstr>
      <vt:lpstr>部门政府购买服务预算表08!Print_Titles</vt:lpstr>
      <vt:lpstr>部门政府性基金预算支出预算表06!Print_Titles</vt:lpstr>
      <vt:lpstr>'部门支出预算表01-3'!Print_Titles</vt:lpstr>
      <vt:lpstr>'对下转移支付绩效目标表09-2'!Print_Titles</vt:lpstr>
      <vt:lpstr>'对下转移支付预算表09-1'!Print_Titles</vt:lpstr>
      <vt:lpstr>上级转移支付补助项目支出预算表11!Print_Titles</vt:lpstr>
      <vt:lpstr>新增资产配置表10!Print_Titles</vt:lpstr>
      <vt:lpstr>一般公共预算“三公”经费支出预算表03!Print_Titles</vt:lpstr>
      <vt:lpstr>'一般公共预算支出预算表02-2'!Print_Titles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</cp:lastModifiedBy>
  <dcterms:created xsi:type="dcterms:W3CDTF">2025-02-06T07:09:00Z</dcterms:created>
  <dcterms:modified xsi:type="dcterms:W3CDTF">2025-02-24T05:07:47Z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2052-11.8.6.8810</vt:lpwstr>
  </property>
</Properties>
</file>