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185" windowHeight="9210" tabRatio="894" firstSheet="3" activeTab="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'区对下转移支付绩效目标表09-2'!$A:$A,'区对下转移支付绩效目标表09-2'!$1:$1</definedName>
    <definedName name="_xlnm.Print_Titles" localSheetId="12">'区对下转移支付预算表09-1'!$A:$A,'区对下转移支付预算表09-1'!$1:$1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7"/>
  <c r="G6"/>
  <c r="F6"/>
  <c r="E6"/>
  <c r="A3"/>
  <c r="A3" i="16"/>
  <c r="A3" i="15"/>
  <c r="A3" i="14"/>
  <c r="A3" i="13"/>
  <c r="A3" i="12"/>
  <c r="A3" i="11"/>
  <c r="A3" i="10"/>
  <c r="A3" i="9"/>
  <c r="A3" i="8"/>
  <c r="A3" i="7"/>
  <c r="A3" i="6"/>
  <c r="A3" i="5"/>
  <c r="A3" i="4"/>
  <c r="A3" i="3"/>
  <c r="A3" i="2"/>
  <c r="A3" i="1"/>
</calcChain>
</file>

<file path=xl/sharedStrings.xml><?xml version="1.0" encoding="utf-8"?>
<sst xmlns="http://schemas.openxmlformats.org/spreadsheetml/2006/main" count="1022" uniqueCount="388">
  <si>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</si>
  <si>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</si>
  <si>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</si>
  <si>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</si>
  <si>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</si>
  <si>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</si>
  <si>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</si>
  <si>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</si>
  <si>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</si>
  <si>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</si>
  <si>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</si>
  <si>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</si>
  <si>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</si>
  <si>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</si>
  <si>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</si>
  <si>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</si>
  <si>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</si>
  <si>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</si>
  <si>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</si>
  <si>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</si>
  <si>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</si>
  <si>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</si>
  <si>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</si>
  <si>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</si>
  <si>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</si>
  <si>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</si>
  <si>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</si>
  <si>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</si>
  <si>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</si>
  <si>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</si>
  <si>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</si>
  <si>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</si>
  <si>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</si>
  <si>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</si>
  <si>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</si>
  <si>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</si>
  <si>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</si>
  <si>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</si>
  <si>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</si>
  <si>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</si>
  <si>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</si>
  <si>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</si>
  <si>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</si>
  <si>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</si>
  <si>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</si>
  <si>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</si>
  <si>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</si>
  <si>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</si>
  <si>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</si>
  <si>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</si>
  <si>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</si>
  <si>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</si>
  <si>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</si>
  <si>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</si>
  <si>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</si>
  <si>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</si>
  <si>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</si>
  <si>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</si>
  <si>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</si>
  <si>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</si>
  <si>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</si>
  <si>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</si>
  <si>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</si>
  <si>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</si>
  <si>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</si>
  <si>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</si>
  <si>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</si>
  <si>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</si>
  <si>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105032</t>
  </si>
  <si>
    <t>云南省昆明市第十六中学</t>
  </si>
  <si>
    <t>预算01-3表</t>
  </si>
  <si>
    <t>单位名称：云南省昆明市第十六中学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</si>
  <si>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</si>
  <si>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</si>
  <si>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</si>
  <si>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</si>
  <si>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</si>
  <si>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</si>
  <si>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</si>
  <si>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</si>
  <si>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</si>
  <si>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</si>
  <si>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</si>
  <si>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</si>
  <si>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</si>
  <si>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</si>
  <si>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</si>
  <si>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</si>
  <si>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</si>
  <si>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</si>
  <si>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</si>
  <si>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</si>
  <si>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</si>
  <si>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</si>
  <si>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</si>
  <si>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</si>
  <si>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</si>
  <si>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</si>
  <si>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</si>
  <si>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</si>
  <si>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</si>
  <si>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</si>
  <si>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</si>
  <si>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2050204</t>
  </si>
  <si>
    <t>高中教育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</si>
  <si>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</si>
  <si>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</si>
  <si>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</si>
  <si>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</si>
  <si>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</si>
  <si>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</si>
  <si>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</si>
  <si>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</si>
  <si>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</si>
  <si>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</si>
  <si>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</si>
  <si>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</si>
  <si>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</si>
  <si>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</si>
  <si>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</si>
  <si>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</si>
  <si>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</si>
  <si>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</si>
  <si>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</si>
  <si>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</si>
  <si>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</si>
  <si>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</si>
  <si>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</si>
  <si>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</si>
  <si>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</si>
  <si>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</si>
  <si>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</si>
  <si>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</si>
  <si>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</si>
  <si>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</si>
  <si>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</si>
  <si>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</si>
  <si>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</si>
  <si>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</si>
  <si>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</si>
  <si>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</si>
  <si>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</si>
  <si>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</si>
  <si>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</si>
  <si>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</si>
  <si>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</si>
  <si>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</si>
  <si>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</si>
  <si>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</si>
  <si>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</si>
  <si>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</si>
  <si>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</si>
  <si>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</si>
  <si>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</si>
  <si>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</si>
  <si>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</si>
  <si>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</si>
  <si>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</si>
  <si>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</si>
  <si>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</si>
  <si>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</si>
  <si>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</si>
  <si>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</si>
  <si>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</si>
  <si>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</si>
  <si>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</si>
  <si>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</si>
  <si>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</si>
  <si>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</si>
  <si>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</si>
  <si>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</si>
  <si>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</si>
  <si>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</si>
  <si>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</si>
  <si>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</si>
  <si>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</si>
  <si>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</si>
  <si>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</si>
  <si>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</si>
  <si>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</si>
  <si>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</si>
  <si>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</si>
  <si>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</si>
  <si>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</si>
  <si>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</si>
  <si>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</si>
  <si>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</si>
  <si>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</si>
  <si>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</si>
  <si>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</si>
  <si>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</si>
  <si>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</si>
  <si>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</si>
  <si>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</si>
  <si>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</si>
  <si>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</si>
  <si>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</si>
  <si>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</si>
  <si>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</si>
  <si>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</si>
  <si>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530111210000000003023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</si>
  <si>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</si>
  <si>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</si>
  <si>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</si>
  <si>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</si>
  <si>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</si>
  <si>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</si>
  <si>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</si>
  <si>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</si>
  <si>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</si>
  <si>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530111210000000003024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</si>
  <si>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</si>
  <si>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</si>
  <si>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</si>
  <si>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</si>
  <si>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</si>
  <si>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</si>
  <si>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</si>
  <si>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</si>
  <si>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</si>
  <si>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</si>
  <si>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</si>
  <si>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530111210000000003025</t>
  </si>
  <si>
    <t>30113</t>
  </si>
  <si>
    <t>530111210000000003027</t>
  </si>
  <si>
    <t>工会经费</t>
  </si>
  <si>
    <t>30228</t>
  </si>
  <si>
    <t>530111210000000003028</t>
  </si>
  <si>
    <t>一般公用支出</t>
  </si>
  <si>
    <t>30201</t>
  </si>
  <si>
    <t>办公费</t>
  </si>
  <si>
    <t>30216</t>
  </si>
  <si>
    <t>培训费</t>
  </si>
  <si>
    <t>30229</t>
  </si>
  <si>
    <t>福利费</t>
  </si>
  <si>
    <t>30299</t>
  </si>
  <si>
    <t>其他商品和服务支出</t>
  </si>
  <si>
    <t>530111231100001492091</t>
  </si>
  <si>
    <t>事业人员绩效奖励</t>
  </si>
  <si>
    <t>530111231100001492093</t>
  </si>
  <si>
    <t>离退休人员支出</t>
  </si>
  <si>
    <t>30305</t>
  </si>
  <si>
    <t>生活补助</t>
  </si>
  <si>
    <t>530111241100002114308</t>
  </si>
  <si>
    <t>公车购置及运维费</t>
  </si>
  <si>
    <t>30231</t>
  </si>
  <si>
    <t>公务用车运行维护费</t>
  </si>
  <si>
    <t>530111241100002114321</t>
  </si>
  <si>
    <t>离退休干部走访慰问经费</t>
  </si>
  <si>
    <t>530111241100002114322</t>
  </si>
  <si>
    <t>学校学生公用经费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</si>
  <si>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</si>
  <si>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</si>
  <si>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</si>
  <si>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</si>
  <si>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</si>
  <si>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</si>
  <si>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</si>
  <si>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</si>
  <si>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530111251100003610994</t>
  </si>
  <si>
    <t>高中教育专项经费</t>
  </si>
  <si>
    <t>530111251100003611342</t>
  </si>
  <si>
    <t>义务教育课后服务财政补助资金</t>
  </si>
  <si>
    <t>30226</t>
  </si>
  <si>
    <t>劳务费</t>
  </si>
  <si>
    <t>530111251100003611577</t>
  </si>
  <si>
    <t>义务教育课后服务专项收费资金</t>
  </si>
  <si>
    <t>530111251100003611650</t>
  </si>
  <si>
    <t>收支专用账户上缴利息专项资金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</si>
  <si>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</si>
  <si>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</si>
  <si>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</si>
  <si>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</si>
  <si>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</si>
  <si>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</si>
  <si>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</si>
  <si>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</si>
  <si>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</si>
  <si>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</si>
  <si>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做好义务教育阶段学生的课后服务工作</t>
  </si>
  <si>
    <t>产出指标</t>
  </si>
  <si>
    <t>数量指标</t>
  </si>
  <si>
    <t>做好义务教育阶段学生的课后服务</t>
  </si>
  <si>
    <t>=</t>
  </si>
  <si>
    <t>948</t>
  </si>
  <si>
    <t>人</t>
  </si>
  <si>
    <t>定量指标</t>
  </si>
  <si>
    <t>学生不流失</t>
  </si>
  <si>
    <t>效益指标</t>
  </si>
  <si>
    <t>社会效益</t>
  </si>
  <si>
    <t>学生、家长及社会的认可</t>
  </si>
  <si>
    <t>&gt;=</t>
  </si>
  <si>
    <t>90</t>
  </si>
  <si>
    <t>%</t>
  </si>
  <si>
    <t>学生、家长及社会的满意程度</t>
  </si>
  <si>
    <t>满意度指标</t>
  </si>
  <si>
    <t>服务对象满意度</t>
  </si>
  <si>
    <t>完成在校学生的教育教学工作</t>
  </si>
  <si>
    <t>学生人数</t>
  </si>
  <si>
    <t>经济成本指标</t>
  </si>
  <si>
    <t>95</t>
  </si>
  <si>
    <t>实际支出经费/预算经费</t>
  </si>
  <si>
    <t>学生、家长及社会认可</t>
  </si>
  <si>
    <t>学生、家长及社会满意程度</t>
  </si>
  <si>
    <t>学校收支专用账户利息全额上缴财政</t>
  </si>
  <si>
    <t>上缴利息金额占利息总额比率</t>
  </si>
  <si>
    <t>100</t>
  </si>
  <si>
    <t>上缴利息金额占利息总额的百分比</t>
  </si>
  <si>
    <t>社会及财政、主管部门满意度</t>
  </si>
  <si>
    <t>社会及财政、主管部门满意程度</t>
  </si>
  <si>
    <t>做好义务教育阶段学生课后服务工作</t>
  </si>
  <si>
    <t>义务教育学生人数</t>
  </si>
  <si>
    <t>预算06表</t>
  </si>
  <si>
    <t>政府性基金预算支出预算表</t>
  </si>
  <si>
    <t>单位名称：昆明市发展和改革委员会</t>
  </si>
  <si>
    <t>单位名称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</si>
  <si>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</si>
  <si>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</si>
  <si>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</si>
  <si>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</si>
  <si>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</si>
  <si>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</si>
  <si>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</si>
  <si>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</si>
  <si>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</si>
  <si>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</si>
  <si>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</si>
  <si>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</si>
  <si>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</si>
  <si>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批</t>
  </si>
  <si>
    <t>公务用车加油</t>
  </si>
  <si>
    <t>车辆加油、添加燃料服务</t>
  </si>
  <si>
    <t>辆</t>
  </si>
  <si>
    <t>车辆维修和保养服务</t>
  </si>
  <si>
    <t>机动车保险服务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</si>
  <si>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</si>
  <si>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</si>
  <si>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</si>
  <si>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</si>
  <si>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</si>
  <si>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</si>
  <si>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</si>
  <si>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</si>
  <si>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</si>
  <si>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</si>
  <si>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</si>
  <si>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</si>
  <si>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</si>
  <si>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</si>
  <si>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</si>
  <si>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</si>
  <si>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</si>
  <si>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</si>
  <si>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</si>
  <si>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</si>
  <si>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</si>
  <si>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</si>
  <si>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</si>
  <si>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</si>
  <si>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</si>
  <si>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</si>
  <si>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</si>
  <si>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</si>
  <si>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</si>
  <si>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</si>
  <si>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</si>
  <si>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</si>
  <si>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</si>
  <si>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</si>
  <si>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</si>
  <si>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</si>
  <si>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</si>
  <si>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</si>
  <si>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</si>
  <si>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</si>
  <si>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</si>
  <si>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</si>
  <si>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</si>
  <si>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</si>
  <si>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</si>
  <si>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</si>
  <si>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</si>
  <si>
    <r>
      <t>单位名称：</t>
    </r>
    <r>
      <rPr>
        <sz val="9"/>
        <rFont val="宋体"/>
        <family val="3"/>
        <charset val="134"/>
      </rPr>
      <t>云南省昆明市第十六中学</t>
    </r>
    <phoneticPr fontId="16" type="noConversion"/>
  </si>
  <si>
    <r>
      <t>单位名称：</t>
    </r>
    <r>
      <rPr>
        <sz val="9"/>
        <rFont val="宋体"/>
        <family val="3"/>
        <charset val="134"/>
      </rPr>
      <t>云南省昆明市第十六中学</t>
    </r>
    <phoneticPr fontId="19" type="noConversion"/>
  </si>
  <si>
    <t>云南省昆明市第十六中学无相关预算安排</t>
    <phoneticPr fontId="19" type="noConversion"/>
  </si>
  <si>
    <t>云南省昆明市第十六中学无对下转移支付预算，故此表无数据。</t>
    <phoneticPr fontId="19" type="noConversion"/>
  </si>
  <si>
    <t>云南省昆明市第十六中学</t>
    <phoneticPr fontId="19" type="noConversion"/>
  </si>
  <si>
    <t>311 专项业务类</t>
    <phoneticPr fontId="19" type="noConversion"/>
  </si>
</sst>
</file>

<file path=xl/styles.xml><?xml version="1.0" encoding="utf-8"?>
<styleSheet xmlns="http://schemas.openxmlformats.org/spreadsheetml/2006/main">
  <numFmts count="5">
    <numFmt numFmtId="178" formatCode="yyyy\-mm\-dd\ hh:mm:ss"/>
    <numFmt numFmtId="179" formatCode="yyyy\-mm\-dd"/>
    <numFmt numFmtId="180" formatCode="#,##0.00;\-#,##0.00;;@"/>
    <numFmt numFmtId="181" formatCode="hh:mm:ss"/>
    <numFmt numFmtId="182" formatCode="#,##0;\-#,##0;;@"/>
  </numFmts>
  <fonts count="22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family val="2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1">
    <xf numFmtId="0" fontId="0" fillId="0" borderId="0"/>
    <xf numFmtId="178" fontId="14" fillId="0" borderId="7">
      <alignment horizontal="right" vertical="center"/>
    </xf>
    <xf numFmtId="179" fontId="14" fillId="0" borderId="7">
      <alignment horizontal="right" vertical="center"/>
    </xf>
    <xf numFmtId="10" fontId="14" fillId="0" borderId="7">
      <alignment horizontal="right" vertical="center"/>
    </xf>
    <xf numFmtId="180" fontId="14" fillId="0" borderId="7">
      <alignment horizontal="right" vertical="center"/>
    </xf>
    <xf numFmtId="49" fontId="14" fillId="0" borderId="7">
      <alignment horizontal="left" vertical="center" wrapText="1"/>
    </xf>
    <xf numFmtId="180" fontId="14" fillId="0" borderId="7">
      <alignment horizontal="right" vertical="center"/>
    </xf>
    <xf numFmtId="181" fontId="14" fillId="0" borderId="7">
      <alignment horizontal="right" vertical="center"/>
    </xf>
    <xf numFmtId="182" fontId="14" fillId="0" borderId="7">
      <alignment horizontal="right" vertical="center"/>
    </xf>
    <xf numFmtId="0" fontId="15" fillId="0" borderId="0"/>
    <xf numFmtId="0" fontId="14" fillId="0" borderId="0">
      <alignment vertical="top"/>
      <protection locked="0"/>
    </xf>
  </cellStyleXfs>
  <cellXfs count="25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4" fontId="2" fillId="0" borderId="8" xfId="0" applyNumberFormat="1" applyFont="1" applyBorder="1" applyAlignment="1" applyProtection="1">
      <alignment horizontal="right" vertical="center" wrapText="1"/>
      <protection locked="0"/>
    </xf>
    <xf numFmtId="4" fontId="2" fillId="0" borderId="9" xfId="0" applyNumberFormat="1" applyFont="1" applyBorder="1" applyAlignment="1" applyProtection="1">
      <alignment horizontal="right" vertical="center" wrapText="1"/>
      <protection locked="0"/>
    </xf>
    <xf numFmtId="4" fontId="2" fillId="0" borderId="10" xfId="0" applyNumberFormat="1" applyFont="1" applyBorder="1" applyAlignment="1" applyProtection="1">
      <alignment horizontal="righ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6" applyNumberFormat="1" applyFont="1" applyBorder="1">
      <alignment horizontal="right" vertical="center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righ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vertical="top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182" fontId="5" fillId="0" borderId="7" xfId="8" applyNumberFormat="1" applyFont="1" applyBorder="1" applyAlignment="1">
      <alignment horizontal="center" vertical="center"/>
    </xf>
    <xf numFmtId="182" fontId="5" fillId="0" borderId="7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center" wrapText="1"/>
    </xf>
    <xf numFmtId="180" fontId="5" fillId="0" borderId="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2" fillId="0" borderId="7" xfId="0" applyFont="1" applyFill="1" applyBorder="1" applyAlignment="1">
      <alignment horizontal="left" vertical="center"/>
    </xf>
    <xf numFmtId="49" fontId="5" fillId="0" borderId="7" xfId="5" applyNumberFormat="1" applyFont="1" applyBorder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2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80" fontId="5" fillId="0" borderId="0" xfId="0" applyNumberFormat="1" applyFont="1" applyFill="1" applyBorder="1" applyAlignment="1">
      <alignment horizontal="right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7" xfId="0" applyFont="1" applyFill="1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14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Protection="1">
      <protection locked="0"/>
    </xf>
    <xf numFmtId="0" fontId="2" fillId="0" borderId="0" xfId="0" applyFont="1" applyBorder="1" applyAlignment="1">
      <alignment horizontal="left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80" fontId="5" fillId="0" borderId="0" xfId="0" applyNumberFormat="1" applyFont="1" applyBorder="1" applyAlignment="1">
      <alignment horizontal="left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8" fillId="2" borderId="0" xfId="0" applyFont="1" applyFill="1" applyBorder="1" applyAlignment="1" applyProtection="1">
      <alignment horizontal="left" vertical="center" wrapText="1"/>
      <protection locked="0"/>
    </xf>
    <xf numFmtId="49" fontId="20" fillId="0" borderId="0" xfId="10" applyNumberFormat="1" applyFont="1" applyFill="1" applyBorder="1" applyAlignment="1" applyProtection="1"/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1" fillId="0" borderId="0" xfId="0" applyFont="1" applyBorder="1"/>
    <xf numFmtId="0" fontId="17" fillId="2" borderId="8" xfId="0" applyFont="1" applyFill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7" fillId="0" borderId="10" xfId="0" applyFont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4" fontId="17" fillId="0" borderId="9" xfId="0" applyNumberFormat="1" applyFont="1" applyBorder="1" applyAlignment="1" applyProtection="1">
      <alignment horizontal="right" vertical="center" wrapText="1"/>
      <protection locked="0"/>
    </xf>
    <xf numFmtId="4" fontId="17" fillId="0" borderId="10" xfId="0" applyNumberFormat="1" applyFont="1" applyBorder="1" applyAlignment="1" applyProtection="1">
      <alignment horizontal="right" vertical="center" wrapText="1"/>
      <protection locked="0"/>
    </xf>
    <xf numFmtId="4" fontId="17" fillId="0" borderId="7" xfId="0" applyNumberFormat="1" applyFont="1" applyBorder="1" applyAlignment="1" applyProtection="1">
      <alignment horizontal="right" vertical="center" wrapText="1"/>
      <protection locked="0"/>
    </xf>
  </cellXfs>
  <cellStyles count="11">
    <cellStyle name="DateStyle" xfId="2"/>
    <cellStyle name="DateTimeStyle" xfId="1"/>
    <cellStyle name="IntegralNumberStyle" xfId="8"/>
    <cellStyle name="MoneyStyle" xfId="6"/>
    <cellStyle name="Normal" xfId="10"/>
    <cellStyle name="NumberStyle" xfId="4"/>
    <cellStyle name="PercentStyle" xfId="3"/>
    <cellStyle name="TextStyle" xfId="5"/>
    <cellStyle name="TimeStyle" xfId="7"/>
    <cellStyle name="常规" xfId="0" builtinId="0"/>
    <cellStyle name="常规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 pane="bottomLeft" activeCell="B8" sqref="B8"/>
    </sheetView>
  </sheetViews>
  <sheetFormatPr defaultColWidth="8.625" defaultRowHeight="12.75" customHeight="1"/>
  <cols>
    <col min="1" max="4" width="41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9"/>
      <c r="B2" s="29"/>
      <c r="C2" s="29"/>
      <c r="D2" s="40" t="s">
        <v>0</v>
      </c>
    </row>
    <row r="3" spans="1:4" ht="41.25" customHeight="1">
      <c r="A3" s="103" t="str">
        <f>"2025"&amp;"年部门财务收支预算总表"</f>
        <v>2025年部门财务收支预算总表</v>
      </c>
      <c r="B3" s="104"/>
      <c r="C3" s="104"/>
      <c r="D3" s="104"/>
    </row>
    <row r="4" spans="1:4" ht="17.25" customHeight="1">
      <c r="A4" s="236" t="s">
        <v>382</v>
      </c>
      <c r="B4" s="104"/>
      <c r="D4" s="82" t="s">
        <v>1</v>
      </c>
    </row>
    <row r="5" spans="1:4" ht="23.25" customHeight="1">
      <c r="A5" s="106" t="s">
        <v>2</v>
      </c>
      <c r="B5" s="107"/>
      <c r="C5" s="106" t="s">
        <v>3</v>
      </c>
      <c r="D5" s="107"/>
    </row>
    <row r="6" spans="1:4" ht="24" customHeight="1">
      <c r="A6" s="91" t="s">
        <v>4</v>
      </c>
      <c r="B6" s="91" t="s">
        <v>5</v>
      </c>
      <c r="C6" s="91" t="s">
        <v>6</v>
      </c>
      <c r="D6" s="91" t="s">
        <v>5</v>
      </c>
    </row>
    <row r="7" spans="1:4" ht="17.25" customHeight="1">
      <c r="A7" s="92" t="s">
        <v>7</v>
      </c>
      <c r="B7" s="81">
        <v>37501997</v>
      </c>
      <c r="C7" s="92" t="s">
        <v>8</v>
      </c>
      <c r="D7" s="53"/>
    </row>
    <row r="8" spans="1:4" ht="17.25" customHeight="1">
      <c r="A8" s="92" t="s">
        <v>9</v>
      </c>
      <c r="B8" s="53"/>
      <c r="C8" s="92" t="s">
        <v>10</v>
      </c>
      <c r="D8" s="53"/>
    </row>
    <row r="9" spans="1:4" ht="17.25" customHeight="1">
      <c r="A9" s="92" t="s">
        <v>11</v>
      </c>
      <c r="B9" s="53"/>
      <c r="C9" s="102" t="s">
        <v>12</v>
      </c>
      <c r="D9" s="53"/>
    </row>
    <row r="10" spans="1:4" ht="17.25" customHeight="1">
      <c r="A10" s="92" t="s">
        <v>13</v>
      </c>
      <c r="B10" s="81">
        <v>236400</v>
      </c>
      <c r="C10" s="102" t="s">
        <v>14</v>
      </c>
      <c r="D10" s="53"/>
    </row>
    <row r="11" spans="1:4" ht="17.25" customHeight="1">
      <c r="A11" s="92" t="s">
        <v>15</v>
      </c>
      <c r="B11" s="81">
        <v>760400</v>
      </c>
      <c r="C11" s="102" t="s">
        <v>16</v>
      </c>
      <c r="D11" s="81">
        <v>25293197</v>
      </c>
    </row>
    <row r="12" spans="1:4" ht="17.25" customHeight="1">
      <c r="A12" s="92" t="s">
        <v>17</v>
      </c>
      <c r="B12" s="53"/>
      <c r="C12" s="102" t="s">
        <v>18</v>
      </c>
      <c r="D12" s="53"/>
    </row>
    <row r="13" spans="1:4" ht="17.25" customHeight="1">
      <c r="A13" s="92" t="s">
        <v>19</v>
      </c>
      <c r="B13" s="53"/>
      <c r="C13" s="23" t="s">
        <v>20</v>
      </c>
      <c r="D13" s="53"/>
    </row>
    <row r="14" spans="1:4" ht="17.25" customHeight="1">
      <c r="A14" s="92" t="s">
        <v>21</v>
      </c>
      <c r="B14" s="53"/>
      <c r="C14" s="23" t="s">
        <v>22</v>
      </c>
      <c r="D14" s="81">
        <v>7684700</v>
      </c>
    </row>
    <row r="15" spans="1:4" ht="17.25" customHeight="1">
      <c r="A15" s="92" t="s">
        <v>23</v>
      </c>
      <c r="B15" s="53"/>
      <c r="C15" s="23" t="s">
        <v>24</v>
      </c>
      <c r="D15" s="81">
        <v>2881900</v>
      </c>
    </row>
    <row r="16" spans="1:4" ht="17.25" customHeight="1">
      <c r="A16" s="92" t="s">
        <v>25</v>
      </c>
      <c r="B16" s="81">
        <v>760400</v>
      </c>
      <c r="C16" s="23" t="s">
        <v>26</v>
      </c>
      <c r="D16" s="53"/>
    </row>
    <row r="17" spans="1:4" ht="17.25" customHeight="1">
      <c r="A17" s="93"/>
      <c r="B17" s="53"/>
      <c r="C17" s="23" t="s">
        <v>27</v>
      </c>
      <c r="D17" s="53"/>
    </row>
    <row r="18" spans="1:4" ht="17.25" customHeight="1">
      <c r="A18" s="94"/>
      <c r="B18" s="53"/>
      <c r="C18" s="23" t="s">
        <v>28</v>
      </c>
      <c r="D18" s="53"/>
    </row>
    <row r="19" spans="1:4" ht="17.25" customHeight="1">
      <c r="A19" s="94"/>
      <c r="B19" s="53"/>
      <c r="C19" s="23" t="s">
        <v>29</v>
      </c>
      <c r="D19" s="53"/>
    </row>
    <row r="20" spans="1:4" ht="17.25" customHeight="1">
      <c r="A20" s="94"/>
      <c r="B20" s="53"/>
      <c r="C20" s="23" t="s">
        <v>30</v>
      </c>
      <c r="D20" s="53"/>
    </row>
    <row r="21" spans="1:4" ht="17.25" customHeight="1">
      <c r="A21" s="94"/>
      <c r="B21" s="53"/>
      <c r="C21" s="23" t="s">
        <v>31</v>
      </c>
      <c r="D21" s="53"/>
    </row>
    <row r="22" spans="1:4" ht="17.25" customHeight="1">
      <c r="A22" s="94"/>
      <c r="B22" s="53"/>
      <c r="C22" s="23" t="s">
        <v>32</v>
      </c>
      <c r="D22" s="53"/>
    </row>
    <row r="23" spans="1:4" ht="17.25" customHeight="1">
      <c r="A23" s="94"/>
      <c r="B23" s="53"/>
      <c r="C23" s="23" t="s">
        <v>33</v>
      </c>
      <c r="D23" s="53"/>
    </row>
    <row r="24" spans="1:4" ht="17.25" customHeight="1">
      <c r="A24" s="94"/>
      <c r="B24" s="53"/>
      <c r="C24" s="23" t="s">
        <v>34</v>
      </c>
      <c r="D24" s="53"/>
    </row>
    <row r="25" spans="1:4" ht="17.25" customHeight="1">
      <c r="A25" s="94"/>
      <c r="B25" s="53"/>
      <c r="C25" s="23" t="s">
        <v>35</v>
      </c>
      <c r="D25" s="81">
        <v>2639000</v>
      </c>
    </row>
    <row r="26" spans="1:4" ht="17.25" customHeight="1">
      <c r="A26" s="94"/>
      <c r="B26" s="53"/>
      <c r="C26" s="23" t="s">
        <v>36</v>
      </c>
      <c r="D26" s="53"/>
    </row>
    <row r="27" spans="1:4" ht="17.25" customHeight="1">
      <c r="A27" s="94"/>
      <c r="B27" s="53"/>
      <c r="C27" s="93" t="s">
        <v>37</v>
      </c>
      <c r="D27" s="53"/>
    </row>
    <row r="28" spans="1:4" ht="17.25" customHeight="1">
      <c r="A28" s="94"/>
      <c r="B28" s="53"/>
      <c r="C28" s="23" t="s">
        <v>38</v>
      </c>
      <c r="D28" s="53"/>
    </row>
    <row r="29" spans="1:4" ht="16.5" customHeight="1">
      <c r="A29" s="94"/>
      <c r="B29" s="53"/>
      <c r="C29" s="23" t="s">
        <v>39</v>
      </c>
      <c r="D29" s="53"/>
    </row>
    <row r="30" spans="1:4" ht="16.5" customHeight="1">
      <c r="A30" s="94"/>
      <c r="B30" s="53"/>
      <c r="C30" s="93" t="s">
        <v>40</v>
      </c>
      <c r="D30" s="53"/>
    </row>
    <row r="31" spans="1:4" ht="17.25" customHeight="1">
      <c r="A31" s="94"/>
      <c r="B31" s="53"/>
      <c r="C31" s="93" t="s">
        <v>41</v>
      </c>
      <c r="D31" s="53"/>
    </row>
    <row r="32" spans="1:4" ht="17.25" customHeight="1">
      <c r="A32" s="94"/>
      <c r="B32" s="53"/>
      <c r="C32" s="23" t="s">
        <v>42</v>
      </c>
      <c r="D32" s="53"/>
    </row>
    <row r="33" spans="1:4" ht="16.5" customHeight="1">
      <c r="A33" s="94" t="s">
        <v>43</v>
      </c>
      <c r="B33" s="81">
        <v>38498797</v>
      </c>
      <c r="C33" s="94" t="s">
        <v>44</v>
      </c>
      <c r="D33" s="81">
        <v>38498797</v>
      </c>
    </row>
    <row r="34" spans="1:4" ht="16.5" customHeight="1">
      <c r="A34" s="93" t="s">
        <v>45</v>
      </c>
      <c r="B34" s="53"/>
      <c r="C34" s="93" t="s">
        <v>46</v>
      </c>
      <c r="D34" s="53"/>
    </row>
    <row r="35" spans="1:4" ht="16.5" customHeight="1">
      <c r="A35" s="23" t="s">
        <v>47</v>
      </c>
      <c r="B35" s="53"/>
      <c r="C35" s="23" t="s">
        <v>47</v>
      </c>
      <c r="D35" s="53"/>
    </row>
    <row r="36" spans="1:4" ht="16.5" customHeight="1">
      <c r="A36" s="23" t="s">
        <v>48</v>
      </c>
      <c r="B36" s="53"/>
      <c r="C36" s="23" t="s">
        <v>49</v>
      </c>
      <c r="D36" s="53"/>
    </row>
    <row r="37" spans="1:4" ht="16.5" customHeight="1">
      <c r="A37" s="95" t="s">
        <v>50</v>
      </c>
      <c r="B37" s="81">
        <v>38498797</v>
      </c>
      <c r="C37" s="95" t="s">
        <v>51</v>
      </c>
      <c r="D37" s="81">
        <v>38498797</v>
      </c>
    </row>
  </sheetData>
  <mergeCells count="4">
    <mergeCell ref="A3:D3"/>
    <mergeCell ref="A4:B4"/>
    <mergeCell ref="A5:B5"/>
    <mergeCell ref="C5:D5"/>
  </mergeCells>
  <phoneticPr fontId="16" type="noConversion"/>
  <printOptions horizontalCentered="1"/>
  <pageMargins left="0.96" right="0.96" top="0.72" bottom="0.72" header="0" footer="0"/>
  <pageSetup paperSize="9" orientation="landscape" r:id="rId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34"/>
  <sheetViews>
    <sheetView showGridLines="0" showZeros="0" workbookViewId="0">
      <pane ySplit="1" topLeftCell="A2" activePane="bottomLeft" state="frozen"/>
      <selection pane="bottomLeft" activeCell="B17" sqref="B17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108" t="s">
        <v>52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ht="41.25" customHeight="1">
      <c r="A3" s="103" t="str">
        <f>"2025"&amp;"年部门收入预算表"</f>
        <v>2025年部门收入预算表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1:19" ht="17.25" customHeight="1">
      <c r="A4" s="236" t="s">
        <v>383</v>
      </c>
      <c r="B4" s="104"/>
      <c r="S4" s="29" t="s">
        <v>1</v>
      </c>
    </row>
    <row r="5" spans="1:19" ht="21.75" customHeight="1">
      <c r="A5" s="117" t="s">
        <v>53</v>
      </c>
      <c r="B5" s="120"/>
      <c r="C5" s="120" t="s">
        <v>54</v>
      </c>
      <c r="D5" s="109" t="s">
        <v>55</v>
      </c>
      <c r="E5" s="109"/>
      <c r="F5" s="109"/>
      <c r="G5" s="109"/>
      <c r="H5" s="109"/>
      <c r="I5" s="110"/>
      <c r="J5" s="109"/>
      <c r="K5" s="109"/>
      <c r="L5" s="109"/>
      <c r="M5" s="109"/>
      <c r="N5" s="111"/>
      <c r="O5" s="109" t="s">
        <v>45</v>
      </c>
      <c r="P5" s="109"/>
      <c r="Q5" s="109"/>
      <c r="R5" s="109"/>
      <c r="S5" s="111"/>
    </row>
    <row r="6" spans="1:19" ht="27" customHeight="1">
      <c r="A6" s="118"/>
      <c r="B6" s="121"/>
      <c r="C6" s="121"/>
      <c r="D6" s="121" t="s">
        <v>56</v>
      </c>
      <c r="E6" s="121" t="s">
        <v>57</v>
      </c>
      <c r="F6" s="121" t="s">
        <v>58</v>
      </c>
      <c r="G6" s="121" t="s">
        <v>59</v>
      </c>
      <c r="H6" s="121" t="s">
        <v>60</v>
      </c>
      <c r="I6" s="112" t="s">
        <v>61</v>
      </c>
      <c r="J6" s="113"/>
      <c r="K6" s="113"/>
      <c r="L6" s="113"/>
      <c r="M6" s="113"/>
      <c r="N6" s="114"/>
      <c r="O6" s="121" t="s">
        <v>56</v>
      </c>
      <c r="P6" s="121" t="s">
        <v>57</v>
      </c>
      <c r="Q6" s="121" t="s">
        <v>58</v>
      </c>
      <c r="R6" s="121" t="s">
        <v>59</v>
      </c>
      <c r="S6" s="121" t="s">
        <v>62</v>
      </c>
    </row>
    <row r="7" spans="1:19" ht="30" customHeight="1">
      <c r="A7" s="119"/>
      <c r="B7" s="122"/>
      <c r="C7" s="123"/>
      <c r="D7" s="123"/>
      <c r="E7" s="123"/>
      <c r="F7" s="123"/>
      <c r="G7" s="123"/>
      <c r="H7" s="123"/>
      <c r="I7" s="46" t="s">
        <v>56</v>
      </c>
      <c r="J7" s="101" t="s">
        <v>63</v>
      </c>
      <c r="K7" s="101" t="s">
        <v>64</v>
      </c>
      <c r="L7" s="101" t="s">
        <v>65</v>
      </c>
      <c r="M7" s="101" t="s">
        <v>66</v>
      </c>
      <c r="N7" s="101" t="s">
        <v>67</v>
      </c>
      <c r="O7" s="124"/>
      <c r="P7" s="124"/>
      <c r="Q7" s="124"/>
      <c r="R7" s="124"/>
      <c r="S7" s="123"/>
    </row>
    <row r="8" spans="1:19" ht="15" customHeight="1">
      <c r="A8" s="100">
        <v>1</v>
      </c>
      <c r="B8" s="100">
        <v>2</v>
      </c>
      <c r="C8" s="100">
        <v>3</v>
      </c>
      <c r="D8" s="100">
        <v>4</v>
      </c>
      <c r="E8" s="100">
        <v>5</v>
      </c>
      <c r="F8" s="100">
        <v>6</v>
      </c>
      <c r="G8" s="100">
        <v>7</v>
      </c>
      <c r="H8" s="100">
        <v>8</v>
      </c>
      <c r="I8" s="46">
        <v>9</v>
      </c>
      <c r="J8" s="100">
        <v>10</v>
      </c>
      <c r="K8" s="100">
        <v>11</v>
      </c>
      <c r="L8" s="100">
        <v>12</v>
      </c>
      <c r="M8" s="100">
        <v>13</v>
      </c>
      <c r="N8" s="100">
        <v>14</v>
      </c>
      <c r="O8" s="100">
        <v>15</v>
      </c>
      <c r="P8" s="100">
        <v>16</v>
      </c>
      <c r="Q8" s="100">
        <v>17</v>
      </c>
      <c r="R8" s="100">
        <v>18</v>
      </c>
      <c r="S8" s="100">
        <v>19</v>
      </c>
    </row>
    <row r="9" spans="1:19" ht="18" customHeight="1">
      <c r="A9" s="21" t="s">
        <v>68</v>
      </c>
      <c r="B9" s="21" t="s">
        <v>69</v>
      </c>
      <c r="C9" s="81">
        <v>38498797</v>
      </c>
      <c r="D9" s="81">
        <v>38498797</v>
      </c>
      <c r="E9" s="81">
        <v>37501997</v>
      </c>
      <c r="F9" s="81"/>
      <c r="G9" s="81"/>
      <c r="H9" s="81">
        <v>236400</v>
      </c>
      <c r="I9" s="81">
        <v>760400</v>
      </c>
      <c r="J9" s="81"/>
      <c r="K9" s="81"/>
      <c r="L9" s="81"/>
      <c r="M9" s="81"/>
      <c r="N9" s="81">
        <v>760400</v>
      </c>
      <c r="O9" s="81"/>
      <c r="P9" s="81"/>
      <c r="Q9" s="81"/>
      <c r="R9" s="81"/>
      <c r="S9" s="81"/>
    </row>
    <row r="10" spans="1:19" ht="18" customHeight="1">
      <c r="A10" s="115" t="s">
        <v>54</v>
      </c>
      <c r="B10" s="116"/>
      <c r="C10" s="81">
        <v>38498797</v>
      </c>
      <c r="D10" s="81">
        <v>38498797</v>
      </c>
      <c r="E10" s="81">
        <v>37501997</v>
      </c>
      <c r="F10" s="81"/>
      <c r="G10" s="81"/>
      <c r="H10" s="81">
        <v>236400</v>
      </c>
      <c r="I10" s="81">
        <v>760400</v>
      </c>
      <c r="J10" s="81"/>
      <c r="K10" s="81"/>
      <c r="L10" s="81"/>
      <c r="M10" s="81"/>
      <c r="N10" s="81">
        <v>760400</v>
      </c>
      <c r="O10" s="81"/>
      <c r="P10" s="81"/>
      <c r="Q10" s="81"/>
      <c r="R10" s="81"/>
      <c r="S10" s="81"/>
    </row>
    <row r="11" spans="1:19" ht="12.75" customHeight="1">
      <c r="D11" s="17"/>
    </row>
    <row r="12" spans="1:19" ht="12.75" customHeight="1">
      <c r="D12" s="17"/>
    </row>
    <row r="13" spans="1:19" ht="12.75" customHeight="1">
      <c r="B13" s="17"/>
    </row>
    <row r="22" spans="2:4" ht="12.75" customHeight="1">
      <c r="D22" s="17"/>
    </row>
    <row r="30" spans="2:4" ht="12.75" customHeight="1">
      <c r="B30" s="17"/>
      <c r="D30" s="17"/>
    </row>
    <row r="34" spans="2:4" ht="12.75" customHeight="1">
      <c r="B34" s="17"/>
      <c r="D34" s="17"/>
    </row>
  </sheetData>
  <mergeCells count="20">
    <mergeCell ref="O6:O7"/>
    <mergeCell ref="P6:P7"/>
    <mergeCell ref="Q6:Q7"/>
    <mergeCell ref="R6:R7"/>
    <mergeCell ref="S6:S7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A2:S2"/>
    <mergeCell ref="A3:S3"/>
    <mergeCell ref="A4:B4"/>
    <mergeCell ref="D5:N5"/>
    <mergeCell ref="O5:S5"/>
  </mergeCells>
  <phoneticPr fontId="19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O37"/>
  <sheetViews>
    <sheetView showGridLines="0" showZeros="0" workbookViewId="0">
      <pane ySplit="1" topLeftCell="A17" activePane="bottomLeft" state="frozen"/>
      <selection pane="bottomLeft" activeCell="B7" sqref="B7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25" t="s">
        <v>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5" ht="41.25" customHeight="1">
      <c r="A3" s="103" t="str">
        <f>"2025"&amp;"年部门支出预算表"</f>
        <v>2025年部门支出预算表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ht="17.25" customHeight="1">
      <c r="A4" s="105" t="s">
        <v>71</v>
      </c>
      <c r="B4" s="104"/>
      <c r="O4" s="29" t="s">
        <v>1</v>
      </c>
    </row>
    <row r="5" spans="1:15" ht="27" customHeight="1">
      <c r="A5" s="133" t="s">
        <v>72</v>
      </c>
      <c r="B5" s="133" t="s">
        <v>73</v>
      </c>
      <c r="C5" s="133" t="s">
        <v>54</v>
      </c>
      <c r="D5" s="126" t="s">
        <v>57</v>
      </c>
      <c r="E5" s="127"/>
      <c r="F5" s="128"/>
      <c r="G5" s="136" t="s">
        <v>58</v>
      </c>
      <c r="H5" s="136" t="s">
        <v>59</v>
      </c>
      <c r="I5" s="136" t="s">
        <v>74</v>
      </c>
      <c r="J5" s="126" t="s">
        <v>61</v>
      </c>
      <c r="K5" s="127"/>
      <c r="L5" s="127"/>
      <c r="M5" s="127"/>
      <c r="N5" s="129"/>
      <c r="O5" s="130"/>
    </row>
    <row r="6" spans="1:15" ht="42" customHeight="1">
      <c r="A6" s="134"/>
      <c r="B6" s="134"/>
      <c r="C6" s="135"/>
      <c r="D6" s="97" t="s">
        <v>56</v>
      </c>
      <c r="E6" s="97" t="s">
        <v>75</v>
      </c>
      <c r="F6" s="97" t="s">
        <v>76</v>
      </c>
      <c r="G6" s="135"/>
      <c r="H6" s="135"/>
      <c r="I6" s="137"/>
      <c r="J6" s="97" t="s">
        <v>56</v>
      </c>
      <c r="K6" s="91" t="s">
        <v>77</v>
      </c>
      <c r="L6" s="91" t="s">
        <v>78</v>
      </c>
      <c r="M6" s="91" t="s">
        <v>79</v>
      </c>
      <c r="N6" s="91" t="s">
        <v>80</v>
      </c>
      <c r="O6" s="91" t="s">
        <v>81</v>
      </c>
    </row>
    <row r="7" spans="1:15" ht="18" customHeight="1">
      <c r="A7" s="31" t="s">
        <v>82</v>
      </c>
      <c r="B7" s="31" t="s">
        <v>83</v>
      </c>
      <c r="C7" s="31" t="s">
        <v>84</v>
      </c>
      <c r="D7" s="35" t="s">
        <v>85</v>
      </c>
      <c r="E7" s="35" t="s">
        <v>86</v>
      </c>
      <c r="F7" s="35" t="s">
        <v>87</v>
      </c>
      <c r="G7" s="35" t="s">
        <v>88</v>
      </c>
      <c r="H7" s="35" t="s">
        <v>89</v>
      </c>
      <c r="I7" s="35" t="s">
        <v>90</v>
      </c>
      <c r="J7" s="35" t="s">
        <v>91</v>
      </c>
      <c r="K7" s="35" t="s">
        <v>92</v>
      </c>
      <c r="L7" s="35" t="s">
        <v>93</v>
      </c>
      <c r="M7" s="35" t="s">
        <v>94</v>
      </c>
      <c r="N7" s="31" t="s">
        <v>95</v>
      </c>
      <c r="O7" s="35" t="s">
        <v>96</v>
      </c>
    </row>
    <row r="8" spans="1:15" ht="21" customHeight="1">
      <c r="A8" s="36" t="s">
        <v>97</v>
      </c>
      <c r="B8" s="36" t="s">
        <v>98</v>
      </c>
      <c r="C8" s="81">
        <v>25293197</v>
      </c>
      <c r="D8" s="81">
        <v>24296397</v>
      </c>
      <c r="E8" s="81">
        <v>24106797</v>
      </c>
      <c r="F8" s="81">
        <v>189600</v>
      </c>
      <c r="G8" s="81"/>
      <c r="H8" s="81"/>
      <c r="I8" s="81">
        <v>236400</v>
      </c>
      <c r="J8" s="81">
        <v>760400</v>
      </c>
      <c r="K8" s="81"/>
      <c r="L8" s="81"/>
      <c r="M8" s="81"/>
      <c r="N8" s="81"/>
      <c r="O8" s="81">
        <v>760400</v>
      </c>
    </row>
    <row r="9" spans="1:15" ht="21" customHeight="1">
      <c r="A9" s="98" t="s">
        <v>99</v>
      </c>
      <c r="B9" s="98" t="s">
        <v>100</v>
      </c>
      <c r="C9" s="81">
        <v>25238097</v>
      </c>
      <c r="D9" s="81">
        <v>24241297</v>
      </c>
      <c r="E9" s="81">
        <v>24051697</v>
      </c>
      <c r="F9" s="81">
        <v>189600</v>
      </c>
      <c r="G9" s="81"/>
      <c r="H9" s="81"/>
      <c r="I9" s="81">
        <v>236400</v>
      </c>
      <c r="J9" s="81">
        <v>760400</v>
      </c>
      <c r="K9" s="81"/>
      <c r="L9" s="81"/>
      <c r="M9" s="81"/>
      <c r="N9" s="81"/>
      <c r="O9" s="81">
        <v>760400</v>
      </c>
    </row>
    <row r="10" spans="1:15" ht="12.75" customHeight="1">
      <c r="A10" s="99" t="s">
        <v>101</v>
      </c>
      <c r="B10" s="99" t="s">
        <v>102</v>
      </c>
      <c r="C10" s="81">
        <v>15113544</v>
      </c>
      <c r="D10" s="81">
        <v>14353144</v>
      </c>
      <c r="E10" s="81">
        <v>14163544</v>
      </c>
      <c r="F10" s="81">
        <v>189600</v>
      </c>
      <c r="G10" s="81"/>
      <c r="H10" s="81"/>
      <c r="I10" s="81"/>
      <c r="J10" s="81">
        <v>760400</v>
      </c>
      <c r="K10" s="81"/>
      <c r="L10" s="81"/>
      <c r="M10" s="81"/>
      <c r="N10" s="81"/>
      <c r="O10" s="81">
        <v>760400</v>
      </c>
    </row>
    <row r="11" spans="1:15" ht="12.75" customHeight="1">
      <c r="A11" s="99" t="s">
        <v>103</v>
      </c>
      <c r="B11" s="99" t="s">
        <v>104</v>
      </c>
      <c r="C11" s="81">
        <v>10124553</v>
      </c>
      <c r="D11" s="81">
        <v>9888153</v>
      </c>
      <c r="E11" s="81">
        <v>9888153</v>
      </c>
      <c r="F11" s="81"/>
      <c r="G11" s="81"/>
      <c r="H11" s="81"/>
      <c r="I11" s="81">
        <v>236400</v>
      </c>
      <c r="J11" s="81"/>
      <c r="K11" s="81"/>
      <c r="L11" s="81"/>
      <c r="M11" s="81"/>
      <c r="N11" s="81"/>
      <c r="O11" s="81"/>
    </row>
    <row r="12" spans="1:15" ht="12.75" customHeight="1">
      <c r="A12" s="98" t="s">
        <v>105</v>
      </c>
      <c r="B12" s="98" t="s">
        <v>106</v>
      </c>
      <c r="C12" s="81">
        <v>55100</v>
      </c>
      <c r="D12" s="81">
        <v>55100</v>
      </c>
      <c r="E12" s="81">
        <v>55100</v>
      </c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5" ht="12.75" customHeight="1">
      <c r="A13" s="99" t="s">
        <v>107</v>
      </c>
      <c r="B13" s="99" t="s">
        <v>108</v>
      </c>
      <c r="C13" s="81">
        <v>55100</v>
      </c>
      <c r="D13" s="81">
        <v>55100</v>
      </c>
      <c r="E13" s="81">
        <v>55100</v>
      </c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pans="1:15" ht="12.75" customHeight="1">
      <c r="A14" s="36" t="s">
        <v>109</v>
      </c>
      <c r="B14" s="36" t="s">
        <v>110</v>
      </c>
      <c r="C14" s="81">
        <v>7684700</v>
      </c>
      <c r="D14" s="81">
        <v>7684700</v>
      </c>
      <c r="E14" s="81">
        <v>7684700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spans="1:15" ht="12.75" customHeight="1">
      <c r="A15" s="98" t="s">
        <v>111</v>
      </c>
      <c r="B15" s="98" t="s">
        <v>112</v>
      </c>
      <c r="C15" s="81">
        <v>7684700</v>
      </c>
      <c r="D15" s="81">
        <v>7684700</v>
      </c>
      <c r="E15" s="81">
        <v>7684700</v>
      </c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spans="1:15" ht="12.75" customHeight="1">
      <c r="A16" s="99" t="s">
        <v>113</v>
      </c>
      <c r="B16" s="99" t="s">
        <v>114</v>
      </c>
      <c r="C16" s="81">
        <v>3587000</v>
      </c>
      <c r="D16" s="81">
        <v>3587000</v>
      </c>
      <c r="E16" s="81">
        <v>3587000</v>
      </c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spans="1:15" ht="12.75" customHeight="1">
      <c r="A17" s="99" t="s">
        <v>115</v>
      </c>
      <c r="B17" s="99" t="s">
        <v>116</v>
      </c>
      <c r="C17" s="81">
        <v>3007300</v>
      </c>
      <c r="D17" s="81">
        <v>3007300</v>
      </c>
      <c r="E17" s="81">
        <v>3007300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15" ht="12.75" customHeight="1">
      <c r="A18" s="99" t="s">
        <v>117</v>
      </c>
      <c r="B18" s="99" t="s">
        <v>118</v>
      </c>
      <c r="C18" s="81">
        <v>1090400</v>
      </c>
      <c r="D18" s="81">
        <v>1090400</v>
      </c>
      <c r="E18" s="81">
        <v>1090400</v>
      </c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1:15" ht="12.75" customHeight="1">
      <c r="A19" s="36" t="s">
        <v>119</v>
      </c>
      <c r="B19" s="36" t="s">
        <v>120</v>
      </c>
      <c r="C19" s="81">
        <v>2881900</v>
      </c>
      <c r="D19" s="81">
        <v>2881900</v>
      </c>
      <c r="E19" s="81">
        <v>2881900</v>
      </c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spans="1:15" ht="12.75" customHeight="1">
      <c r="A20" s="98" t="s">
        <v>121</v>
      </c>
      <c r="B20" s="98" t="s">
        <v>122</v>
      </c>
      <c r="C20" s="81">
        <v>2881900</v>
      </c>
      <c r="D20" s="81">
        <v>2881900</v>
      </c>
      <c r="E20" s="81">
        <v>2881900</v>
      </c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spans="1:15" ht="12.75" customHeight="1">
      <c r="A21" s="99" t="s">
        <v>123</v>
      </c>
      <c r="B21" s="99" t="s">
        <v>124</v>
      </c>
      <c r="C21" s="81">
        <v>1352400</v>
      </c>
      <c r="D21" s="81">
        <v>1352400</v>
      </c>
      <c r="E21" s="81">
        <v>1352400</v>
      </c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spans="1:15" ht="12.75" customHeight="1">
      <c r="A22" s="99" t="s">
        <v>125</v>
      </c>
      <c r="B22" s="99" t="s">
        <v>126</v>
      </c>
      <c r="C22" s="81">
        <v>1440600</v>
      </c>
      <c r="D22" s="81">
        <v>1440600</v>
      </c>
      <c r="E22" s="81">
        <v>1440600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spans="1:15" ht="12.75" customHeight="1">
      <c r="A23" s="99" t="s">
        <v>127</v>
      </c>
      <c r="B23" s="99" t="s">
        <v>128</v>
      </c>
      <c r="C23" s="81">
        <v>88900</v>
      </c>
      <c r="D23" s="81">
        <v>88900</v>
      </c>
      <c r="E23" s="81">
        <v>88900</v>
      </c>
      <c r="F23" s="81"/>
      <c r="G23" s="81"/>
      <c r="H23" s="81"/>
      <c r="I23" s="81"/>
      <c r="J23" s="81"/>
      <c r="K23" s="81"/>
      <c r="L23" s="81"/>
      <c r="M23" s="81"/>
      <c r="N23" s="81"/>
      <c r="O23" s="81"/>
    </row>
    <row r="24" spans="1:15" ht="12.75" customHeight="1">
      <c r="A24" s="36" t="s">
        <v>129</v>
      </c>
      <c r="B24" s="36" t="s">
        <v>130</v>
      </c>
      <c r="C24" s="81">
        <v>2639000</v>
      </c>
      <c r="D24" s="81">
        <v>2639000</v>
      </c>
      <c r="E24" s="81">
        <v>2639000</v>
      </c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spans="1:15" ht="12.75" customHeight="1">
      <c r="A25" s="98" t="s">
        <v>131</v>
      </c>
      <c r="B25" s="98" t="s">
        <v>132</v>
      </c>
      <c r="C25" s="81">
        <v>2639000</v>
      </c>
      <c r="D25" s="81">
        <v>2639000</v>
      </c>
      <c r="E25" s="81">
        <v>2639000</v>
      </c>
      <c r="F25" s="81"/>
      <c r="G25" s="81"/>
      <c r="H25" s="81"/>
      <c r="I25" s="81"/>
      <c r="J25" s="81"/>
      <c r="K25" s="81"/>
      <c r="L25" s="81"/>
      <c r="M25" s="81"/>
      <c r="N25" s="81"/>
      <c r="O25" s="81"/>
    </row>
    <row r="26" spans="1:15" ht="12.75" customHeight="1">
      <c r="A26" s="99" t="s">
        <v>133</v>
      </c>
      <c r="B26" s="99" t="s">
        <v>134</v>
      </c>
      <c r="C26" s="81">
        <v>2639000</v>
      </c>
      <c r="D26" s="81">
        <v>2639000</v>
      </c>
      <c r="E26" s="81">
        <v>2639000</v>
      </c>
      <c r="F26" s="81"/>
      <c r="G26" s="81"/>
      <c r="H26" s="81"/>
      <c r="I26" s="81"/>
      <c r="J26" s="81"/>
      <c r="K26" s="81"/>
      <c r="L26" s="81"/>
      <c r="M26" s="81"/>
      <c r="N26" s="81"/>
      <c r="O26" s="81"/>
    </row>
    <row r="27" spans="1:15" ht="12.75" customHeight="1">
      <c r="A27" s="131" t="s">
        <v>54</v>
      </c>
      <c r="B27" s="132"/>
      <c r="C27" s="81">
        <v>38498797</v>
      </c>
      <c r="D27" s="81">
        <v>37501997</v>
      </c>
      <c r="E27" s="81">
        <v>37312397</v>
      </c>
      <c r="F27" s="81">
        <v>189600</v>
      </c>
      <c r="G27" s="81"/>
      <c r="H27" s="81"/>
      <c r="I27" s="81">
        <v>236400</v>
      </c>
      <c r="J27" s="81">
        <v>760400</v>
      </c>
      <c r="K27" s="81"/>
      <c r="L27" s="81"/>
      <c r="M27" s="81"/>
      <c r="N27" s="81"/>
      <c r="O27" s="81">
        <v>760400</v>
      </c>
    </row>
    <row r="33" spans="2:4" ht="12.75" customHeight="1">
      <c r="B33" s="17"/>
      <c r="D33" s="17"/>
    </row>
    <row r="37" spans="2:4" ht="12.75" customHeight="1">
      <c r="B37" s="17"/>
      <c r="D37" s="17"/>
    </row>
  </sheetData>
  <mergeCells count="12">
    <mergeCell ref="A27:B27"/>
    <mergeCell ref="A5:A6"/>
    <mergeCell ref="B5:B6"/>
    <mergeCell ref="C5:C6"/>
    <mergeCell ref="G5:G6"/>
    <mergeCell ref="A2:O2"/>
    <mergeCell ref="A3:O3"/>
    <mergeCell ref="A4:B4"/>
    <mergeCell ref="D5:F5"/>
    <mergeCell ref="J5:O5"/>
    <mergeCell ref="H5:H6"/>
    <mergeCell ref="I5:I6"/>
  </mergeCells>
  <phoneticPr fontId="19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 pane="bottomLeft" activeCell="C41" sqref="C41"/>
    </sheetView>
  </sheetViews>
  <sheetFormatPr defaultColWidth="8.625" defaultRowHeight="12.75" customHeight="1"/>
  <cols>
    <col min="1" max="4" width="35.62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7"/>
      <c r="B2" s="29"/>
      <c r="C2" s="29"/>
      <c r="D2" s="29" t="s">
        <v>135</v>
      </c>
    </row>
    <row r="3" spans="1:4" ht="41.25" customHeight="1">
      <c r="A3" s="103" t="str">
        <f>"2025"&amp;"年部门财政拨款收支预算总表"</f>
        <v>2025年部门财政拨款收支预算总表</v>
      </c>
      <c r="B3" s="104"/>
      <c r="C3" s="104"/>
      <c r="D3" s="104"/>
    </row>
    <row r="4" spans="1:4" ht="17.25" customHeight="1">
      <c r="A4" s="105" t="s">
        <v>71</v>
      </c>
      <c r="B4" s="138"/>
      <c r="D4" s="29" t="s">
        <v>1</v>
      </c>
    </row>
    <row r="5" spans="1:4" ht="17.25" customHeight="1">
      <c r="A5" s="106" t="s">
        <v>2</v>
      </c>
      <c r="B5" s="107"/>
      <c r="C5" s="106" t="s">
        <v>3</v>
      </c>
      <c r="D5" s="107"/>
    </row>
    <row r="6" spans="1:4" ht="18.75" customHeight="1">
      <c r="A6" s="91" t="s">
        <v>4</v>
      </c>
      <c r="B6" s="91" t="s">
        <v>5</v>
      </c>
      <c r="C6" s="91" t="s">
        <v>6</v>
      </c>
      <c r="D6" s="91" t="s">
        <v>5</v>
      </c>
    </row>
    <row r="7" spans="1:4" ht="16.5" customHeight="1">
      <c r="A7" s="92" t="s">
        <v>136</v>
      </c>
      <c r="B7" s="81">
        <v>37501997</v>
      </c>
      <c r="C7" s="92" t="s">
        <v>137</v>
      </c>
      <c r="D7" s="81">
        <v>37501997</v>
      </c>
    </row>
    <row r="8" spans="1:4" ht="16.5" customHeight="1">
      <c r="A8" s="92" t="s">
        <v>138</v>
      </c>
      <c r="B8" s="81">
        <v>37501997</v>
      </c>
      <c r="C8" s="92" t="s">
        <v>139</v>
      </c>
      <c r="D8" s="53"/>
    </row>
    <row r="9" spans="1:4" ht="16.5" customHeight="1">
      <c r="A9" s="92" t="s">
        <v>140</v>
      </c>
      <c r="B9" s="53"/>
      <c r="C9" s="92" t="s">
        <v>141</v>
      </c>
      <c r="D9" s="53"/>
    </row>
    <row r="10" spans="1:4" ht="16.5" customHeight="1">
      <c r="A10" s="92" t="s">
        <v>142</v>
      </c>
      <c r="B10" s="81"/>
      <c r="C10" s="92" t="s">
        <v>143</v>
      </c>
      <c r="D10" s="53"/>
    </row>
    <row r="11" spans="1:4" ht="16.5" customHeight="1">
      <c r="A11" s="92" t="s">
        <v>144</v>
      </c>
      <c r="B11" s="81"/>
      <c r="C11" s="92" t="s">
        <v>145</v>
      </c>
      <c r="D11" s="81"/>
    </row>
    <row r="12" spans="1:4" ht="16.5" customHeight="1">
      <c r="A12" s="92" t="s">
        <v>138</v>
      </c>
      <c r="B12" s="53"/>
      <c r="C12" s="92" t="s">
        <v>146</v>
      </c>
      <c r="D12" s="81">
        <v>24296397</v>
      </c>
    </row>
    <row r="13" spans="1:4" ht="16.5" customHeight="1">
      <c r="A13" s="93" t="s">
        <v>140</v>
      </c>
      <c r="B13" s="53"/>
      <c r="C13" s="44" t="s">
        <v>147</v>
      </c>
      <c r="D13" s="53"/>
    </row>
    <row r="14" spans="1:4" ht="16.5" customHeight="1">
      <c r="A14" s="93" t="s">
        <v>142</v>
      </c>
      <c r="B14" s="53"/>
      <c r="C14" s="44" t="s">
        <v>148</v>
      </c>
      <c r="D14" s="81"/>
    </row>
    <row r="15" spans="1:4" ht="16.5" customHeight="1">
      <c r="A15" s="94"/>
      <c r="B15" s="53"/>
      <c r="C15" s="44" t="s">
        <v>149</v>
      </c>
      <c r="D15" s="81">
        <v>7684700</v>
      </c>
    </row>
    <row r="16" spans="1:4" ht="16.5" customHeight="1">
      <c r="A16" s="94"/>
      <c r="B16" s="81"/>
      <c r="C16" s="44" t="s">
        <v>150</v>
      </c>
      <c r="D16" s="81">
        <v>2881900</v>
      </c>
    </row>
    <row r="17" spans="1:4" ht="16.5" customHeight="1">
      <c r="A17" s="94"/>
      <c r="B17" s="53"/>
      <c r="C17" s="44" t="s">
        <v>151</v>
      </c>
      <c r="D17" s="53"/>
    </row>
    <row r="18" spans="1:4" ht="16.5" customHeight="1">
      <c r="A18" s="94"/>
      <c r="B18" s="53"/>
      <c r="C18" s="44" t="s">
        <v>152</v>
      </c>
      <c r="D18" s="53"/>
    </row>
    <row r="19" spans="1:4" ht="16.5" customHeight="1">
      <c r="A19" s="94"/>
      <c r="B19" s="53"/>
      <c r="C19" s="44" t="s">
        <v>153</v>
      </c>
      <c r="D19" s="53"/>
    </row>
    <row r="20" spans="1:4" ht="16.5" customHeight="1">
      <c r="A20" s="94"/>
      <c r="B20" s="53"/>
      <c r="C20" s="44" t="s">
        <v>154</v>
      </c>
      <c r="D20" s="53"/>
    </row>
    <row r="21" spans="1:4" ht="16.5" customHeight="1">
      <c r="A21" s="94"/>
      <c r="B21" s="53"/>
      <c r="C21" s="44" t="s">
        <v>155</v>
      </c>
      <c r="D21" s="53"/>
    </row>
    <row r="22" spans="1:4" ht="16.5" customHeight="1">
      <c r="A22" s="94"/>
      <c r="B22" s="53"/>
      <c r="C22" s="44" t="s">
        <v>156</v>
      </c>
      <c r="D22" s="53"/>
    </row>
    <row r="23" spans="1:4" ht="16.5" customHeight="1">
      <c r="A23" s="94"/>
      <c r="B23" s="53"/>
      <c r="C23" s="44" t="s">
        <v>157</v>
      </c>
      <c r="D23" s="53"/>
    </row>
    <row r="24" spans="1:4" ht="16.5" customHeight="1">
      <c r="A24" s="94"/>
      <c r="B24" s="53"/>
      <c r="C24" s="44" t="s">
        <v>158</v>
      </c>
      <c r="D24" s="53"/>
    </row>
    <row r="25" spans="1:4" ht="16.5" customHeight="1">
      <c r="A25" s="94"/>
      <c r="B25" s="53"/>
      <c r="C25" s="44" t="s">
        <v>159</v>
      </c>
      <c r="D25" s="81"/>
    </row>
    <row r="26" spans="1:4" ht="16.5" customHeight="1">
      <c r="A26" s="94"/>
      <c r="B26" s="53"/>
      <c r="C26" s="44" t="s">
        <v>160</v>
      </c>
      <c r="D26" s="81">
        <v>2639000</v>
      </c>
    </row>
    <row r="27" spans="1:4" ht="16.5" customHeight="1">
      <c r="A27" s="94"/>
      <c r="B27" s="53"/>
      <c r="C27" s="44" t="s">
        <v>161</v>
      </c>
      <c r="D27" s="53"/>
    </row>
    <row r="28" spans="1:4" ht="16.5" customHeight="1">
      <c r="A28" s="94"/>
      <c r="B28" s="53"/>
      <c r="C28" s="44" t="s">
        <v>162</v>
      </c>
      <c r="D28" s="53"/>
    </row>
    <row r="29" spans="1:4" ht="16.5" customHeight="1">
      <c r="A29" s="94"/>
      <c r="B29" s="53"/>
      <c r="C29" s="44" t="s">
        <v>163</v>
      </c>
      <c r="D29" s="53"/>
    </row>
    <row r="30" spans="1:4" ht="16.5" customHeight="1">
      <c r="A30" s="94"/>
      <c r="B30" s="53"/>
      <c r="C30" s="44" t="s">
        <v>164</v>
      </c>
      <c r="D30" s="53"/>
    </row>
    <row r="31" spans="1:4" ht="16.5" customHeight="1">
      <c r="A31" s="94"/>
      <c r="B31" s="53"/>
      <c r="C31" s="44" t="s">
        <v>165</v>
      </c>
      <c r="D31" s="53"/>
    </row>
    <row r="32" spans="1:4" ht="16.5" customHeight="1">
      <c r="A32" s="94"/>
      <c r="B32" s="53"/>
      <c r="C32" s="93" t="s">
        <v>166</v>
      </c>
      <c r="D32" s="53"/>
    </row>
    <row r="33" spans="1:4" ht="16.5" customHeight="1">
      <c r="A33" s="94"/>
      <c r="B33" s="81"/>
      <c r="C33" s="93" t="s">
        <v>167</v>
      </c>
      <c r="D33" s="81"/>
    </row>
    <row r="34" spans="1:4" ht="16.5" customHeight="1">
      <c r="A34" s="94"/>
      <c r="B34" s="53"/>
      <c r="C34" s="20" t="s">
        <v>168</v>
      </c>
      <c r="D34" s="53"/>
    </row>
    <row r="35" spans="1:4" ht="15" customHeight="1">
      <c r="A35" s="95" t="s">
        <v>50</v>
      </c>
      <c r="B35" s="81">
        <v>37501997</v>
      </c>
      <c r="C35" s="95" t="s">
        <v>51</v>
      </c>
      <c r="D35" s="81">
        <v>37501997</v>
      </c>
    </row>
    <row r="37" spans="1:4" ht="12.75" customHeight="1">
      <c r="B37" s="96"/>
      <c r="D37" s="96"/>
    </row>
  </sheetData>
  <mergeCells count="4">
    <mergeCell ref="A3:D3"/>
    <mergeCell ref="A4:B4"/>
    <mergeCell ref="A5:B5"/>
    <mergeCell ref="C5:D5"/>
  </mergeCells>
  <phoneticPr fontId="19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37"/>
  <sheetViews>
    <sheetView showZeros="0" workbookViewId="0">
      <pane ySplit="1" topLeftCell="A2" activePane="bottomLeft" state="frozen"/>
      <selection pane="bottomLeft" activeCell="A4" sqref="A4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79"/>
      <c r="F2" s="47"/>
      <c r="G2" s="82" t="s">
        <v>169</v>
      </c>
    </row>
    <row r="3" spans="1:7" ht="41.25" customHeight="1">
      <c r="A3" s="139" t="str">
        <f>"2025"&amp;"年一般公共预算支出预算表（按功能科目分类）"</f>
        <v>2025年一般公共预算支出预算表（按功能科目分类）</v>
      </c>
      <c r="B3" s="139"/>
      <c r="C3" s="139"/>
      <c r="D3" s="139"/>
      <c r="E3" s="139"/>
      <c r="F3" s="139"/>
      <c r="G3" s="139"/>
    </row>
    <row r="4" spans="1:7" ht="18" customHeight="1">
      <c r="A4" s="4" t="s">
        <v>71</v>
      </c>
      <c r="F4" s="73"/>
      <c r="G4" s="82" t="s">
        <v>1</v>
      </c>
    </row>
    <row r="5" spans="1:7" ht="20.25" customHeight="1">
      <c r="A5" s="140" t="s">
        <v>170</v>
      </c>
      <c r="B5" s="141"/>
      <c r="C5" s="147" t="s">
        <v>54</v>
      </c>
      <c r="D5" s="142" t="s">
        <v>75</v>
      </c>
      <c r="E5" s="143"/>
      <c r="F5" s="144"/>
      <c r="G5" s="149" t="s">
        <v>76</v>
      </c>
    </row>
    <row r="6" spans="1:7" ht="20.25" customHeight="1">
      <c r="A6" s="88" t="s">
        <v>72</v>
      </c>
      <c r="B6" s="88" t="s">
        <v>73</v>
      </c>
      <c r="C6" s="148"/>
      <c r="D6" s="75" t="s">
        <v>56</v>
      </c>
      <c r="E6" s="75" t="s">
        <v>171</v>
      </c>
      <c r="F6" s="75" t="s">
        <v>172</v>
      </c>
      <c r="G6" s="150"/>
    </row>
    <row r="7" spans="1:7" ht="15" customHeight="1">
      <c r="A7" s="39" t="s">
        <v>82</v>
      </c>
      <c r="B7" s="89" t="s">
        <v>83</v>
      </c>
      <c r="C7" s="39" t="s">
        <v>84</v>
      </c>
      <c r="D7" s="39" t="s">
        <v>85</v>
      </c>
      <c r="E7" s="39" t="s">
        <v>86</v>
      </c>
      <c r="F7" s="39" t="s">
        <v>87</v>
      </c>
      <c r="G7" s="39" t="s">
        <v>88</v>
      </c>
    </row>
    <row r="8" spans="1:7" ht="18" customHeight="1">
      <c r="A8" s="78" t="s">
        <v>97</v>
      </c>
      <c r="B8" s="78" t="s">
        <v>98</v>
      </c>
      <c r="C8" s="81">
        <v>24296397</v>
      </c>
      <c r="D8" s="81">
        <v>24106797</v>
      </c>
      <c r="E8" s="81">
        <v>22726309</v>
      </c>
      <c r="F8" s="81">
        <v>1380488</v>
      </c>
      <c r="G8" s="81">
        <v>189600</v>
      </c>
    </row>
    <row r="9" spans="1:7" ht="18" customHeight="1">
      <c r="A9" s="77" t="s">
        <v>99</v>
      </c>
      <c r="B9" s="77" t="s">
        <v>100</v>
      </c>
      <c r="C9" s="81">
        <v>24241297</v>
      </c>
      <c r="D9" s="81">
        <v>24051697</v>
      </c>
      <c r="E9" s="81">
        <v>22726309</v>
      </c>
      <c r="F9" s="81">
        <v>1325388</v>
      </c>
      <c r="G9" s="81">
        <v>189600</v>
      </c>
    </row>
    <row r="10" spans="1:7" ht="14.25" customHeight="1">
      <c r="A10" s="90" t="s">
        <v>101</v>
      </c>
      <c r="B10" s="90" t="s">
        <v>102</v>
      </c>
      <c r="C10" s="81">
        <v>14353144</v>
      </c>
      <c r="D10" s="81">
        <v>14163544</v>
      </c>
      <c r="E10" s="81">
        <v>13357396</v>
      </c>
      <c r="F10" s="81">
        <v>806148</v>
      </c>
      <c r="G10" s="81">
        <v>189600</v>
      </c>
    </row>
    <row r="11" spans="1:7" ht="14.25" customHeight="1">
      <c r="A11" s="90" t="s">
        <v>103</v>
      </c>
      <c r="B11" s="90" t="s">
        <v>104</v>
      </c>
      <c r="C11" s="81">
        <v>9888153</v>
      </c>
      <c r="D11" s="81">
        <v>9888153</v>
      </c>
      <c r="E11" s="81">
        <v>9368913</v>
      </c>
      <c r="F11" s="81">
        <v>519240</v>
      </c>
      <c r="G11" s="81"/>
    </row>
    <row r="12" spans="1:7" ht="14.25" customHeight="1">
      <c r="A12" s="77" t="s">
        <v>105</v>
      </c>
      <c r="B12" s="77" t="s">
        <v>106</v>
      </c>
      <c r="C12" s="81">
        <v>55100</v>
      </c>
      <c r="D12" s="81">
        <v>55100</v>
      </c>
      <c r="E12" s="81"/>
      <c r="F12" s="81">
        <v>55100</v>
      </c>
      <c r="G12" s="81"/>
    </row>
    <row r="13" spans="1:7" ht="14.25" customHeight="1">
      <c r="A13" s="90" t="s">
        <v>107</v>
      </c>
      <c r="B13" s="90" t="s">
        <v>108</v>
      </c>
      <c r="C13" s="81">
        <v>55100</v>
      </c>
      <c r="D13" s="81">
        <v>55100</v>
      </c>
      <c r="E13" s="81"/>
      <c r="F13" s="81">
        <v>55100</v>
      </c>
      <c r="G13" s="81"/>
    </row>
    <row r="14" spans="1:7" ht="14.25" customHeight="1">
      <c r="A14" s="78" t="s">
        <v>109</v>
      </c>
      <c r="B14" s="78" t="s">
        <v>110</v>
      </c>
      <c r="C14" s="81">
        <v>7684700</v>
      </c>
      <c r="D14" s="81">
        <v>7684700</v>
      </c>
      <c r="E14" s="81">
        <v>7178100</v>
      </c>
      <c r="F14" s="81">
        <v>506600</v>
      </c>
      <c r="G14" s="81"/>
    </row>
    <row r="15" spans="1:7" ht="14.25" customHeight="1">
      <c r="A15" s="77" t="s">
        <v>111</v>
      </c>
      <c r="B15" s="77" t="s">
        <v>112</v>
      </c>
      <c r="C15" s="81">
        <v>7684700</v>
      </c>
      <c r="D15" s="81">
        <v>7684700</v>
      </c>
      <c r="E15" s="81">
        <v>7178100</v>
      </c>
      <c r="F15" s="81">
        <v>506600</v>
      </c>
      <c r="G15" s="81"/>
    </row>
    <row r="16" spans="1:7" ht="14.25" customHeight="1">
      <c r="A16" s="90" t="s">
        <v>113</v>
      </c>
      <c r="B16" s="90" t="s">
        <v>114</v>
      </c>
      <c r="C16" s="81">
        <v>3587000</v>
      </c>
      <c r="D16" s="81">
        <v>3587000</v>
      </c>
      <c r="E16" s="81">
        <v>3080400</v>
      </c>
      <c r="F16" s="81">
        <v>506600</v>
      </c>
      <c r="G16" s="81"/>
    </row>
    <row r="17" spans="1:7" ht="14.25" customHeight="1">
      <c r="A17" s="90" t="s">
        <v>115</v>
      </c>
      <c r="B17" s="90" t="s">
        <v>116</v>
      </c>
      <c r="C17" s="81">
        <v>3007300</v>
      </c>
      <c r="D17" s="81">
        <v>3007300</v>
      </c>
      <c r="E17" s="81">
        <v>3007300</v>
      </c>
      <c r="F17" s="81"/>
      <c r="G17" s="81"/>
    </row>
    <row r="18" spans="1:7" ht="14.25" customHeight="1">
      <c r="A18" s="90" t="s">
        <v>117</v>
      </c>
      <c r="B18" s="90" t="s">
        <v>118</v>
      </c>
      <c r="C18" s="81">
        <v>1090400</v>
      </c>
      <c r="D18" s="81">
        <v>1090400</v>
      </c>
      <c r="E18" s="81">
        <v>1090400</v>
      </c>
      <c r="F18" s="81"/>
      <c r="G18" s="81"/>
    </row>
    <row r="19" spans="1:7" ht="14.25" customHeight="1">
      <c r="A19" s="78" t="s">
        <v>119</v>
      </c>
      <c r="B19" s="78" t="s">
        <v>120</v>
      </c>
      <c r="C19" s="81">
        <v>2881900</v>
      </c>
      <c r="D19" s="81">
        <v>2881900</v>
      </c>
      <c r="E19" s="81">
        <v>2881900</v>
      </c>
      <c r="F19" s="81"/>
      <c r="G19" s="81"/>
    </row>
    <row r="20" spans="1:7" ht="14.25" customHeight="1">
      <c r="A20" s="77" t="s">
        <v>121</v>
      </c>
      <c r="B20" s="77" t="s">
        <v>122</v>
      </c>
      <c r="C20" s="81">
        <v>2881900</v>
      </c>
      <c r="D20" s="81">
        <v>2881900</v>
      </c>
      <c r="E20" s="81">
        <v>2881900</v>
      </c>
      <c r="F20" s="81"/>
      <c r="G20" s="81"/>
    </row>
    <row r="21" spans="1:7" ht="14.25" customHeight="1">
      <c r="A21" s="90" t="s">
        <v>123</v>
      </c>
      <c r="B21" s="90" t="s">
        <v>124</v>
      </c>
      <c r="C21" s="81">
        <v>1352400</v>
      </c>
      <c r="D21" s="81">
        <v>1352400</v>
      </c>
      <c r="E21" s="81">
        <v>1352400</v>
      </c>
      <c r="F21" s="81"/>
      <c r="G21" s="81"/>
    </row>
    <row r="22" spans="1:7" ht="14.25" customHeight="1">
      <c r="A22" s="90" t="s">
        <v>125</v>
      </c>
      <c r="B22" s="90" t="s">
        <v>126</v>
      </c>
      <c r="C22" s="81">
        <v>1440600</v>
      </c>
      <c r="D22" s="81">
        <v>1440600</v>
      </c>
      <c r="E22" s="81">
        <v>1440600</v>
      </c>
      <c r="F22" s="81"/>
      <c r="G22" s="81"/>
    </row>
    <row r="23" spans="1:7" ht="14.25" customHeight="1">
      <c r="A23" s="90" t="s">
        <v>127</v>
      </c>
      <c r="B23" s="90" t="s">
        <v>128</v>
      </c>
      <c r="C23" s="81">
        <v>88900</v>
      </c>
      <c r="D23" s="81">
        <v>88900</v>
      </c>
      <c r="E23" s="81">
        <v>88900</v>
      </c>
      <c r="F23" s="81"/>
      <c r="G23" s="81"/>
    </row>
    <row r="24" spans="1:7" ht="14.25" customHeight="1">
      <c r="A24" s="78" t="s">
        <v>129</v>
      </c>
      <c r="B24" s="78" t="s">
        <v>130</v>
      </c>
      <c r="C24" s="81">
        <v>2639000</v>
      </c>
      <c r="D24" s="81">
        <v>2639000</v>
      </c>
      <c r="E24" s="81">
        <v>2639000</v>
      </c>
      <c r="F24" s="81"/>
      <c r="G24" s="81"/>
    </row>
    <row r="25" spans="1:7" ht="14.25" customHeight="1">
      <c r="A25" s="77" t="s">
        <v>131</v>
      </c>
      <c r="B25" s="77" t="s">
        <v>132</v>
      </c>
      <c r="C25" s="81">
        <v>2639000</v>
      </c>
      <c r="D25" s="81">
        <v>2639000</v>
      </c>
      <c r="E25" s="81">
        <v>2639000</v>
      </c>
      <c r="F25" s="81"/>
      <c r="G25" s="81"/>
    </row>
    <row r="26" spans="1:7" ht="14.25" customHeight="1">
      <c r="A26" s="90" t="s">
        <v>133</v>
      </c>
      <c r="B26" s="90" t="s">
        <v>134</v>
      </c>
      <c r="C26" s="81">
        <v>2639000</v>
      </c>
      <c r="D26" s="81">
        <v>2639000</v>
      </c>
      <c r="E26" s="81">
        <v>2639000</v>
      </c>
      <c r="F26" s="81"/>
      <c r="G26" s="81"/>
    </row>
    <row r="27" spans="1:7" ht="14.25" customHeight="1">
      <c r="A27" s="145" t="s">
        <v>173</v>
      </c>
      <c r="B27" s="146"/>
      <c r="C27" s="81">
        <v>37501997</v>
      </c>
      <c r="D27" s="81">
        <v>37312397</v>
      </c>
      <c r="E27" s="81">
        <v>35425309</v>
      </c>
      <c r="F27" s="81">
        <v>1887088</v>
      </c>
      <c r="G27" s="81">
        <v>189600</v>
      </c>
    </row>
    <row r="33" spans="2:4" ht="14.25" customHeight="1">
      <c r="B33" s="17"/>
      <c r="D33" s="17"/>
    </row>
    <row r="37" spans="2:4" ht="14.25" customHeight="1">
      <c r="B37" s="17"/>
      <c r="D37" s="17"/>
    </row>
  </sheetData>
  <mergeCells count="6">
    <mergeCell ref="A3:G3"/>
    <mergeCell ref="A5:B5"/>
    <mergeCell ref="D5:F5"/>
    <mergeCell ref="A27:B27"/>
    <mergeCell ref="C5:C6"/>
    <mergeCell ref="G5:G6"/>
  </mergeCells>
  <phoneticPr fontId="19" type="noConversion"/>
  <printOptions horizontalCentered="1"/>
  <pageMargins left="0.37" right="0.37" top="0.56000000000000005" bottom="0.56000000000000005" header="0.48" footer="0.48"/>
  <pageSetup paperSize="9" fitToHeight="10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37"/>
  <sheetViews>
    <sheetView showZeros="0" workbookViewId="0">
      <pane ySplit="1" topLeftCell="A2" activePane="bottomLeft" state="frozen"/>
      <selection pane="bottomLeft" activeCell="A4" sqref="A4:B4"/>
    </sheetView>
  </sheetViews>
  <sheetFormatPr defaultColWidth="10.375" defaultRowHeight="14.25" customHeight="1"/>
  <cols>
    <col min="1" max="1" width="28.125" customWidth="1"/>
    <col min="2" max="2" width="21.125" customWidth="1"/>
    <col min="3" max="3" width="23.75" customWidth="1"/>
    <col min="4" max="6" width="28.12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28"/>
      <c r="B2" s="28"/>
      <c r="C2" s="28"/>
      <c r="D2" s="28"/>
      <c r="E2" s="27"/>
      <c r="F2" s="87" t="s">
        <v>174</v>
      </c>
    </row>
    <row r="3" spans="1:6" ht="41.25" customHeight="1">
      <c r="A3" s="151" t="str">
        <f>"2025"&amp;"年一般公共预算“三公”经费支出预算表"</f>
        <v>2025年一般公共预算“三公”经费支出预算表</v>
      </c>
      <c r="B3" s="152"/>
      <c r="C3" s="152"/>
      <c r="D3" s="152"/>
      <c r="E3" s="153"/>
      <c r="F3" s="152"/>
    </row>
    <row r="4" spans="1:6" ht="14.25" customHeight="1">
      <c r="A4" s="154" t="s">
        <v>71</v>
      </c>
      <c r="B4" s="155"/>
      <c r="D4" s="28"/>
      <c r="E4" s="27"/>
      <c r="F4" s="40" t="s">
        <v>1</v>
      </c>
    </row>
    <row r="5" spans="1:6" ht="27" customHeight="1">
      <c r="A5" s="156" t="s">
        <v>175</v>
      </c>
      <c r="B5" s="156" t="s">
        <v>176</v>
      </c>
      <c r="C5" s="115" t="s">
        <v>177</v>
      </c>
      <c r="D5" s="156"/>
      <c r="E5" s="157"/>
      <c r="F5" s="156" t="s">
        <v>178</v>
      </c>
    </row>
    <row r="6" spans="1:6" ht="28.5" customHeight="1">
      <c r="A6" s="158"/>
      <c r="B6" s="159"/>
      <c r="C6" s="30" t="s">
        <v>56</v>
      </c>
      <c r="D6" s="30" t="s">
        <v>179</v>
      </c>
      <c r="E6" s="30" t="s">
        <v>180</v>
      </c>
      <c r="F6" s="160"/>
    </row>
    <row r="7" spans="1:6" ht="17.25" customHeight="1">
      <c r="A7" s="35" t="s">
        <v>82</v>
      </c>
      <c r="B7" s="35" t="s">
        <v>83</v>
      </c>
      <c r="C7" s="35" t="s">
        <v>84</v>
      </c>
      <c r="D7" s="35" t="s">
        <v>85</v>
      </c>
      <c r="E7" s="35" t="s">
        <v>86</v>
      </c>
      <c r="F7" s="35" t="s">
        <v>87</v>
      </c>
    </row>
    <row r="8" spans="1:6" ht="17.25" customHeight="1">
      <c r="A8" s="81">
        <v>30780</v>
      </c>
      <c r="B8" s="81"/>
      <c r="C8" s="81">
        <v>30780</v>
      </c>
      <c r="D8" s="81"/>
      <c r="E8" s="81">
        <v>30780</v>
      </c>
      <c r="F8" s="81"/>
    </row>
    <row r="10" spans="1:6" ht="14.25" customHeight="1">
      <c r="B10" s="17"/>
    </row>
    <row r="11" spans="1:6" ht="14.25" customHeight="1">
      <c r="B11" s="17"/>
      <c r="D11" s="17"/>
    </row>
    <row r="14" spans="1:6" ht="14.25" customHeight="1">
      <c r="D14" s="17"/>
    </row>
    <row r="15" spans="1:6" ht="14.25" customHeight="1">
      <c r="D15" s="17"/>
    </row>
    <row r="16" spans="1:6" ht="14.25" customHeight="1">
      <c r="B16" s="17"/>
    </row>
    <row r="25" spans="4:4" ht="14.25" customHeight="1">
      <c r="D25" s="17"/>
    </row>
    <row r="33" spans="2:4" ht="14.25" customHeight="1">
      <c r="B33" s="17"/>
      <c r="D33" s="17"/>
    </row>
    <row r="37" spans="2:4" ht="14.25" customHeight="1">
      <c r="B37" s="17"/>
      <c r="D37" s="17"/>
    </row>
  </sheetData>
  <mergeCells count="6">
    <mergeCell ref="A3:F3"/>
    <mergeCell ref="A4:B4"/>
    <mergeCell ref="C5:E5"/>
    <mergeCell ref="A5:A6"/>
    <mergeCell ref="B5:B6"/>
    <mergeCell ref="F5:F6"/>
  </mergeCells>
  <phoneticPr fontId="19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X48"/>
  <sheetViews>
    <sheetView showZeros="0" workbookViewId="0">
      <pane ySplit="1" topLeftCell="A2" activePane="bottomLeft" state="frozen"/>
      <selection pane="bottomLeft" activeCell="D27" sqref="D27"/>
    </sheetView>
  </sheetViews>
  <sheetFormatPr defaultColWidth="9.125" defaultRowHeight="14.25" customHeight="1"/>
  <cols>
    <col min="1" max="1" width="23.625" customWidth="1"/>
    <col min="2" max="2" width="23.875" customWidth="1"/>
    <col min="3" max="3" width="20.75" customWidth="1"/>
    <col min="4" max="4" width="20.625" customWidth="1"/>
    <col min="5" max="5" width="10.125" customWidth="1"/>
    <col min="6" max="6" width="21.125" customWidth="1"/>
    <col min="7" max="7" width="10.25" customWidth="1"/>
    <col min="8" max="8" width="23" customWidth="1"/>
    <col min="9" max="24" width="18.75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>
      <c r="B2" s="79"/>
      <c r="C2" s="83"/>
      <c r="E2" s="84"/>
      <c r="F2" s="84"/>
      <c r="G2" s="84"/>
      <c r="H2" s="84"/>
      <c r="I2" s="55"/>
      <c r="J2" s="55"/>
      <c r="K2" s="55"/>
      <c r="L2" s="55"/>
      <c r="M2" s="55"/>
      <c r="N2" s="55"/>
      <c r="R2" s="55"/>
      <c r="V2" s="83"/>
      <c r="X2" s="3" t="s">
        <v>181</v>
      </c>
    </row>
    <row r="3" spans="1:24" ht="45.75" customHeight="1">
      <c r="A3" s="161" t="str">
        <f>"2025"&amp;"年部门基本支出预算表"</f>
        <v>2025年部门基本支出预算表</v>
      </c>
      <c r="B3" s="162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2"/>
      <c r="P3" s="162"/>
      <c r="Q3" s="162"/>
      <c r="R3" s="161"/>
      <c r="S3" s="161"/>
      <c r="T3" s="161"/>
      <c r="U3" s="161"/>
      <c r="V3" s="161"/>
      <c r="W3" s="161"/>
      <c r="X3" s="161"/>
    </row>
    <row r="4" spans="1:24" ht="18.75" customHeight="1">
      <c r="A4" s="163" t="s">
        <v>71</v>
      </c>
      <c r="B4" s="164"/>
      <c r="C4" s="165"/>
      <c r="D4" s="165"/>
      <c r="E4" s="165"/>
      <c r="F4" s="165"/>
      <c r="G4" s="165"/>
      <c r="H4" s="165"/>
      <c r="I4" s="56"/>
      <c r="J4" s="56"/>
      <c r="K4" s="56"/>
      <c r="L4" s="56"/>
      <c r="M4" s="56"/>
      <c r="N4" s="56"/>
      <c r="O4" s="5"/>
      <c r="P4" s="5"/>
      <c r="Q4" s="5"/>
      <c r="R4" s="56"/>
      <c r="V4" s="83"/>
      <c r="X4" s="3" t="s">
        <v>1</v>
      </c>
    </row>
    <row r="5" spans="1:24" ht="18" customHeight="1">
      <c r="A5" s="175" t="s">
        <v>182</v>
      </c>
      <c r="B5" s="175"/>
      <c r="C5" s="175" t="s">
        <v>183</v>
      </c>
      <c r="D5" s="175" t="s">
        <v>184</v>
      </c>
      <c r="E5" s="175" t="s">
        <v>185</v>
      </c>
      <c r="F5" s="175" t="s">
        <v>186</v>
      </c>
      <c r="G5" s="175" t="s">
        <v>187</v>
      </c>
      <c r="H5" s="175" t="s">
        <v>188</v>
      </c>
      <c r="I5" s="142" t="s">
        <v>189</v>
      </c>
      <c r="J5" s="166" t="s">
        <v>189</v>
      </c>
      <c r="K5" s="166"/>
      <c r="L5" s="166"/>
      <c r="M5" s="166"/>
      <c r="N5" s="166"/>
      <c r="O5" s="143"/>
      <c r="P5" s="143"/>
      <c r="Q5" s="143"/>
      <c r="R5" s="167" t="s">
        <v>60</v>
      </c>
      <c r="S5" s="166" t="s">
        <v>61</v>
      </c>
      <c r="T5" s="166"/>
      <c r="U5" s="166"/>
      <c r="V5" s="166"/>
      <c r="W5" s="166"/>
      <c r="X5" s="168"/>
    </row>
    <row r="6" spans="1:24" ht="18" customHeight="1">
      <c r="A6" s="176"/>
      <c r="B6" s="177"/>
      <c r="C6" s="179"/>
      <c r="D6" s="176"/>
      <c r="E6" s="176"/>
      <c r="F6" s="176"/>
      <c r="G6" s="176"/>
      <c r="H6" s="176"/>
      <c r="I6" s="147" t="s">
        <v>190</v>
      </c>
      <c r="J6" s="142" t="s">
        <v>57</v>
      </c>
      <c r="K6" s="166"/>
      <c r="L6" s="166"/>
      <c r="M6" s="166"/>
      <c r="N6" s="168"/>
      <c r="O6" s="169" t="s">
        <v>191</v>
      </c>
      <c r="P6" s="143"/>
      <c r="Q6" s="144"/>
      <c r="R6" s="175" t="s">
        <v>60</v>
      </c>
      <c r="S6" s="142" t="s">
        <v>61</v>
      </c>
      <c r="T6" s="167" t="s">
        <v>63</v>
      </c>
      <c r="U6" s="166" t="s">
        <v>61</v>
      </c>
      <c r="V6" s="167" t="s">
        <v>65</v>
      </c>
      <c r="W6" s="167" t="s">
        <v>66</v>
      </c>
      <c r="X6" s="170" t="s">
        <v>67</v>
      </c>
    </row>
    <row r="7" spans="1:24" ht="19.5" customHeight="1">
      <c r="A7" s="177"/>
      <c r="B7" s="177"/>
      <c r="C7" s="177"/>
      <c r="D7" s="177"/>
      <c r="E7" s="177"/>
      <c r="F7" s="177"/>
      <c r="G7" s="177"/>
      <c r="H7" s="177"/>
      <c r="I7" s="177"/>
      <c r="J7" s="180" t="s">
        <v>192</v>
      </c>
      <c r="K7" s="175" t="s">
        <v>193</v>
      </c>
      <c r="L7" s="175" t="s">
        <v>194</v>
      </c>
      <c r="M7" s="175" t="s">
        <v>195</v>
      </c>
      <c r="N7" s="175" t="s">
        <v>196</v>
      </c>
      <c r="O7" s="175" t="s">
        <v>57</v>
      </c>
      <c r="P7" s="175" t="s">
        <v>58</v>
      </c>
      <c r="Q7" s="175" t="s">
        <v>59</v>
      </c>
      <c r="R7" s="177"/>
      <c r="S7" s="175" t="s">
        <v>56</v>
      </c>
      <c r="T7" s="175" t="s">
        <v>63</v>
      </c>
      <c r="U7" s="175" t="s">
        <v>197</v>
      </c>
      <c r="V7" s="175" t="s">
        <v>65</v>
      </c>
      <c r="W7" s="175" t="s">
        <v>66</v>
      </c>
      <c r="X7" s="175" t="s">
        <v>67</v>
      </c>
    </row>
    <row r="8" spans="1:24" ht="37.5" customHeight="1">
      <c r="A8" s="178"/>
      <c r="B8" s="148"/>
      <c r="C8" s="178"/>
      <c r="D8" s="178"/>
      <c r="E8" s="178"/>
      <c r="F8" s="178"/>
      <c r="G8" s="178"/>
      <c r="H8" s="178"/>
      <c r="I8" s="178"/>
      <c r="J8" s="181" t="s">
        <v>56</v>
      </c>
      <c r="K8" s="182" t="s">
        <v>198</v>
      </c>
      <c r="L8" s="182" t="s">
        <v>194</v>
      </c>
      <c r="M8" s="182" t="s">
        <v>195</v>
      </c>
      <c r="N8" s="182" t="s">
        <v>196</v>
      </c>
      <c r="O8" s="182" t="s">
        <v>194</v>
      </c>
      <c r="P8" s="182" t="s">
        <v>195</v>
      </c>
      <c r="Q8" s="182" t="s">
        <v>196</v>
      </c>
      <c r="R8" s="182" t="s">
        <v>60</v>
      </c>
      <c r="S8" s="182" t="s">
        <v>56</v>
      </c>
      <c r="T8" s="182" t="s">
        <v>63</v>
      </c>
      <c r="U8" s="182" t="s">
        <v>197</v>
      </c>
      <c r="V8" s="182" t="s">
        <v>65</v>
      </c>
      <c r="W8" s="182" t="s">
        <v>66</v>
      </c>
      <c r="X8" s="182" t="s">
        <v>67</v>
      </c>
    </row>
    <row r="9" spans="1:24" ht="14.25" customHeight="1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5">
        <v>7</v>
      </c>
      <c r="H9" s="25">
        <v>8</v>
      </c>
      <c r="I9" s="25">
        <v>9</v>
      </c>
      <c r="J9" s="25">
        <v>10</v>
      </c>
      <c r="K9" s="25">
        <v>11</v>
      </c>
      <c r="L9" s="25">
        <v>12</v>
      </c>
      <c r="M9" s="25">
        <v>13</v>
      </c>
      <c r="N9" s="25">
        <v>14</v>
      </c>
      <c r="O9" s="25">
        <v>15</v>
      </c>
      <c r="P9" s="25">
        <v>16</v>
      </c>
      <c r="Q9" s="25">
        <v>17</v>
      </c>
      <c r="R9" s="25">
        <v>18</v>
      </c>
      <c r="S9" s="25">
        <v>19</v>
      </c>
      <c r="T9" s="25">
        <v>20</v>
      </c>
      <c r="U9" s="25">
        <v>21</v>
      </c>
      <c r="V9" s="25">
        <v>22</v>
      </c>
      <c r="W9" s="25">
        <v>23</v>
      </c>
      <c r="X9" s="25">
        <v>24</v>
      </c>
    </row>
    <row r="10" spans="1:24" ht="20.25" customHeight="1">
      <c r="A10" s="85" t="s">
        <v>199</v>
      </c>
      <c r="B10" s="85" t="s">
        <v>69</v>
      </c>
      <c r="C10" s="85" t="s">
        <v>200</v>
      </c>
      <c r="D10" s="85" t="s">
        <v>201</v>
      </c>
      <c r="E10" s="85" t="s">
        <v>101</v>
      </c>
      <c r="F10" s="85" t="s">
        <v>102</v>
      </c>
      <c r="G10" s="85" t="s">
        <v>202</v>
      </c>
      <c r="H10" s="85" t="s">
        <v>203</v>
      </c>
      <c r="I10" s="81">
        <v>4323396</v>
      </c>
      <c r="J10" s="81">
        <v>4323396</v>
      </c>
      <c r="K10" s="81"/>
      <c r="L10" s="81"/>
      <c r="M10" s="81">
        <v>4323396</v>
      </c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spans="1:24" ht="17.25" customHeight="1">
      <c r="A11" s="85" t="s">
        <v>199</v>
      </c>
      <c r="B11" s="85" t="s">
        <v>69</v>
      </c>
      <c r="C11" s="85" t="s">
        <v>200</v>
      </c>
      <c r="D11" s="85" t="s">
        <v>201</v>
      </c>
      <c r="E11" s="85" t="s">
        <v>103</v>
      </c>
      <c r="F11" s="85" t="s">
        <v>104</v>
      </c>
      <c r="G11" s="85" t="s">
        <v>202</v>
      </c>
      <c r="H11" s="85" t="s">
        <v>203</v>
      </c>
      <c r="I11" s="81">
        <v>3236676</v>
      </c>
      <c r="J11" s="81">
        <v>3236676</v>
      </c>
      <c r="K11" s="86"/>
      <c r="L11" s="86"/>
      <c r="M11" s="81">
        <v>3236676</v>
      </c>
      <c r="N11" s="86"/>
      <c r="O11" s="81"/>
      <c r="P11" s="81"/>
      <c r="Q11" s="81"/>
      <c r="R11" s="81"/>
      <c r="S11" s="81"/>
      <c r="T11" s="81"/>
      <c r="U11" s="81"/>
      <c r="V11" s="81"/>
      <c r="W11" s="81"/>
      <c r="X11" s="81"/>
    </row>
    <row r="12" spans="1:24" ht="14.25" customHeight="1">
      <c r="A12" s="85" t="s">
        <v>199</v>
      </c>
      <c r="B12" s="85" t="s">
        <v>69</v>
      </c>
      <c r="C12" s="85" t="s">
        <v>200</v>
      </c>
      <c r="D12" s="85" t="s">
        <v>201</v>
      </c>
      <c r="E12" s="85" t="s">
        <v>101</v>
      </c>
      <c r="F12" s="85" t="s">
        <v>102</v>
      </c>
      <c r="G12" s="85" t="s">
        <v>204</v>
      </c>
      <c r="H12" s="85" t="s">
        <v>205</v>
      </c>
      <c r="I12" s="81">
        <v>4812</v>
      </c>
      <c r="J12" s="81">
        <v>4812</v>
      </c>
      <c r="K12" s="86"/>
      <c r="L12" s="86"/>
      <c r="M12" s="81">
        <v>4812</v>
      </c>
      <c r="N12" s="86"/>
      <c r="O12" s="81"/>
      <c r="P12" s="81"/>
      <c r="Q12" s="81"/>
      <c r="R12" s="81"/>
      <c r="S12" s="81"/>
      <c r="T12" s="81"/>
      <c r="U12" s="81"/>
      <c r="V12" s="81"/>
      <c r="W12" s="81"/>
      <c r="X12" s="81"/>
    </row>
    <row r="13" spans="1:24" ht="14.25" customHeight="1">
      <c r="A13" s="85" t="s">
        <v>199</v>
      </c>
      <c r="B13" s="85" t="s">
        <v>69</v>
      </c>
      <c r="C13" s="85" t="s">
        <v>200</v>
      </c>
      <c r="D13" s="85" t="s">
        <v>201</v>
      </c>
      <c r="E13" s="85" t="s">
        <v>103</v>
      </c>
      <c r="F13" s="85" t="s">
        <v>104</v>
      </c>
      <c r="G13" s="85" t="s">
        <v>204</v>
      </c>
      <c r="H13" s="85" t="s">
        <v>205</v>
      </c>
      <c r="I13" s="81">
        <v>16536</v>
      </c>
      <c r="J13" s="81">
        <v>16536</v>
      </c>
      <c r="K13" s="86"/>
      <c r="L13" s="86"/>
      <c r="M13" s="81">
        <v>16536</v>
      </c>
      <c r="N13" s="86"/>
      <c r="O13" s="81"/>
      <c r="P13" s="81"/>
      <c r="Q13" s="81"/>
      <c r="R13" s="81"/>
      <c r="S13" s="81"/>
      <c r="T13" s="81"/>
      <c r="U13" s="81"/>
      <c r="V13" s="81"/>
      <c r="W13" s="81"/>
      <c r="X13" s="81"/>
    </row>
    <row r="14" spans="1:24" ht="14.25" customHeight="1">
      <c r="A14" s="85" t="s">
        <v>199</v>
      </c>
      <c r="B14" s="85" t="s">
        <v>69</v>
      </c>
      <c r="C14" s="85" t="s">
        <v>200</v>
      </c>
      <c r="D14" s="85" t="s">
        <v>201</v>
      </c>
      <c r="E14" s="85" t="s">
        <v>101</v>
      </c>
      <c r="F14" s="85" t="s">
        <v>102</v>
      </c>
      <c r="G14" s="85" t="s">
        <v>206</v>
      </c>
      <c r="H14" s="85" t="s">
        <v>207</v>
      </c>
      <c r="I14" s="81">
        <v>360283</v>
      </c>
      <c r="J14" s="81">
        <v>360283</v>
      </c>
      <c r="K14" s="86"/>
      <c r="L14" s="86"/>
      <c r="M14" s="81">
        <v>360283</v>
      </c>
      <c r="N14" s="86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spans="1:24" ht="14.25" customHeight="1">
      <c r="A15" s="85" t="s">
        <v>199</v>
      </c>
      <c r="B15" s="85" t="s">
        <v>69</v>
      </c>
      <c r="C15" s="85" t="s">
        <v>200</v>
      </c>
      <c r="D15" s="85" t="s">
        <v>201</v>
      </c>
      <c r="E15" s="85" t="s">
        <v>101</v>
      </c>
      <c r="F15" s="85" t="s">
        <v>102</v>
      </c>
      <c r="G15" s="85" t="s">
        <v>206</v>
      </c>
      <c r="H15" s="85" t="s">
        <v>207</v>
      </c>
      <c r="I15" s="81">
        <v>30000</v>
      </c>
      <c r="J15" s="81">
        <v>30000</v>
      </c>
      <c r="K15" s="86"/>
      <c r="L15" s="86"/>
      <c r="M15" s="81">
        <v>30000</v>
      </c>
      <c r="N15" s="86"/>
      <c r="O15" s="81"/>
      <c r="P15" s="81"/>
      <c r="Q15" s="81"/>
      <c r="R15" s="81"/>
      <c r="S15" s="81"/>
      <c r="T15" s="81"/>
      <c r="U15" s="81"/>
      <c r="V15" s="81"/>
      <c r="W15" s="81"/>
      <c r="X15" s="81"/>
    </row>
    <row r="16" spans="1:24" ht="14.25" customHeight="1">
      <c r="A16" s="85" t="s">
        <v>199</v>
      </c>
      <c r="B16" s="85" t="s">
        <v>69</v>
      </c>
      <c r="C16" s="85" t="s">
        <v>200</v>
      </c>
      <c r="D16" s="85" t="s">
        <v>201</v>
      </c>
      <c r="E16" s="85" t="s">
        <v>103</v>
      </c>
      <c r="F16" s="85" t="s">
        <v>104</v>
      </c>
      <c r="G16" s="85" t="s">
        <v>206</v>
      </c>
      <c r="H16" s="85" t="s">
        <v>207</v>
      </c>
      <c r="I16" s="81">
        <v>269723</v>
      </c>
      <c r="J16" s="81">
        <v>269723</v>
      </c>
      <c r="K16" s="86"/>
      <c r="L16" s="86"/>
      <c r="M16" s="81">
        <v>269723</v>
      </c>
      <c r="N16" s="86"/>
      <c r="O16" s="81"/>
      <c r="P16" s="81"/>
      <c r="Q16" s="81"/>
      <c r="R16" s="81"/>
      <c r="S16" s="81"/>
      <c r="T16" s="81"/>
      <c r="U16" s="81"/>
      <c r="V16" s="81"/>
      <c r="W16" s="81"/>
      <c r="X16" s="81"/>
    </row>
    <row r="17" spans="1:24" ht="14.25" customHeight="1">
      <c r="A17" s="85" t="s">
        <v>199</v>
      </c>
      <c r="B17" s="85" t="s">
        <v>69</v>
      </c>
      <c r="C17" s="85" t="s">
        <v>200</v>
      </c>
      <c r="D17" s="85" t="s">
        <v>201</v>
      </c>
      <c r="E17" s="85" t="s">
        <v>103</v>
      </c>
      <c r="F17" s="85" t="s">
        <v>104</v>
      </c>
      <c r="G17" s="85" t="s">
        <v>206</v>
      </c>
      <c r="H17" s="85" t="s">
        <v>207</v>
      </c>
      <c r="I17" s="81">
        <v>18000</v>
      </c>
      <c r="J17" s="81">
        <v>18000</v>
      </c>
      <c r="K17" s="86"/>
      <c r="L17" s="86"/>
      <c r="M17" s="81">
        <v>18000</v>
      </c>
      <c r="N17" s="86"/>
      <c r="O17" s="81"/>
      <c r="P17" s="81"/>
      <c r="Q17" s="81"/>
      <c r="R17" s="81"/>
      <c r="S17" s="81"/>
      <c r="T17" s="81"/>
      <c r="U17" s="81"/>
      <c r="V17" s="81"/>
      <c r="W17" s="81"/>
      <c r="X17" s="81"/>
    </row>
    <row r="18" spans="1:24" ht="14.25" customHeight="1">
      <c r="A18" s="85" t="s">
        <v>199</v>
      </c>
      <c r="B18" s="85" t="s">
        <v>69</v>
      </c>
      <c r="C18" s="85" t="s">
        <v>200</v>
      </c>
      <c r="D18" s="85" t="s">
        <v>201</v>
      </c>
      <c r="E18" s="85" t="s">
        <v>101</v>
      </c>
      <c r="F18" s="85" t="s">
        <v>102</v>
      </c>
      <c r="G18" s="85" t="s">
        <v>208</v>
      </c>
      <c r="H18" s="85" t="s">
        <v>209</v>
      </c>
      <c r="I18" s="81">
        <v>3393876</v>
      </c>
      <c r="J18" s="81">
        <v>3393876</v>
      </c>
      <c r="K18" s="86"/>
      <c r="L18" s="86"/>
      <c r="M18" s="81">
        <v>3393876</v>
      </c>
      <c r="N18" s="86"/>
      <c r="O18" s="81"/>
      <c r="P18" s="81"/>
      <c r="Q18" s="81"/>
      <c r="R18" s="81"/>
      <c r="S18" s="81"/>
      <c r="T18" s="81"/>
      <c r="U18" s="81"/>
      <c r="V18" s="81"/>
      <c r="W18" s="81"/>
      <c r="X18" s="81"/>
    </row>
    <row r="19" spans="1:24" ht="14.25" customHeight="1">
      <c r="A19" s="85" t="s">
        <v>199</v>
      </c>
      <c r="B19" s="85" t="s">
        <v>69</v>
      </c>
      <c r="C19" s="85" t="s">
        <v>200</v>
      </c>
      <c r="D19" s="85" t="s">
        <v>201</v>
      </c>
      <c r="E19" s="85" t="s">
        <v>101</v>
      </c>
      <c r="F19" s="85" t="s">
        <v>102</v>
      </c>
      <c r="G19" s="85" t="s">
        <v>208</v>
      </c>
      <c r="H19" s="85" t="s">
        <v>209</v>
      </c>
      <c r="I19" s="81">
        <v>885720</v>
      </c>
      <c r="J19" s="81">
        <v>885720</v>
      </c>
      <c r="K19" s="86"/>
      <c r="L19" s="86"/>
      <c r="M19" s="81">
        <v>885720</v>
      </c>
      <c r="N19" s="86"/>
      <c r="O19" s="81"/>
      <c r="P19" s="81"/>
      <c r="Q19" s="81"/>
      <c r="R19" s="81"/>
      <c r="S19" s="81"/>
      <c r="T19" s="81"/>
      <c r="U19" s="81"/>
      <c r="V19" s="81"/>
      <c r="W19" s="81"/>
      <c r="X19" s="81"/>
    </row>
    <row r="20" spans="1:24" ht="14.25" customHeight="1">
      <c r="A20" s="85" t="s">
        <v>199</v>
      </c>
      <c r="B20" s="85" t="s">
        <v>69</v>
      </c>
      <c r="C20" s="85" t="s">
        <v>200</v>
      </c>
      <c r="D20" s="85" t="s">
        <v>201</v>
      </c>
      <c r="E20" s="85" t="s">
        <v>103</v>
      </c>
      <c r="F20" s="85" t="s">
        <v>104</v>
      </c>
      <c r="G20" s="85" t="s">
        <v>208</v>
      </c>
      <c r="H20" s="85" t="s">
        <v>209</v>
      </c>
      <c r="I20" s="81">
        <v>609840</v>
      </c>
      <c r="J20" s="81">
        <v>609840</v>
      </c>
      <c r="K20" s="86"/>
      <c r="L20" s="86"/>
      <c r="M20" s="81">
        <v>609840</v>
      </c>
      <c r="N20" s="86"/>
      <c r="O20" s="81"/>
      <c r="P20" s="81"/>
      <c r="Q20" s="81"/>
      <c r="R20" s="81"/>
      <c r="S20" s="81"/>
      <c r="T20" s="81"/>
      <c r="U20" s="81"/>
      <c r="V20" s="81"/>
      <c r="W20" s="81"/>
      <c r="X20" s="81"/>
    </row>
    <row r="21" spans="1:24" ht="14.25" customHeight="1">
      <c r="A21" s="85" t="s">
        <v>199</v>
      </c>
      <c r="B21" s="85" t="s">
        <v>69</v>
      </c>
      <c r="C21" s="85" t="s">
        <v>200</v>
      </c>
      <c r="D21" s="85" t="s">
        <v>201</v>
      </c>
      <c r="E21" s="85" t="s">
        <v>103</v>
      </c>
      <c r="F21" s="85" t="s">
        <v>104</v>
      </c>
      <c r="G21" s="85" t="s">
        <v>208</v>
      </c>
      <c r="H21" s="85" t="s">
        <v>209</v>
      </c>
      <c r="I21" s="81">
        <v>2311932</v>
      </c>
      <c r="J21" s="81">
        <v>2311932</v>
      </c>
      <c r="K21" s="86"/>
      <c r="L21" s="86"/>
      <c r="M21" s="81">
        <v>2311932</v>
      </c>
      <c r="N21" s="86"/>
      <c r="O21" s="81"/>
      <c r="P21" s="81"/>
      <c r="Q21" s="81"/>
      <c r="R21" s="81"/>
      <c r="S21" s="81"/>
      <c r="T21" s="81"/>
      <c r="U21" s="81"/>
      <c r="V21" s="81"/>
      <c r="W21" s="81"/>
      <c r="X21" s="81"/>
    </row>
    <row r="22" spans="1:24" ht="14.25" customHeight="1">
      <c r="A22" s="85" t="s">
        <v>199</v>
      </c>
      <c r="B22" s="85" t="s">
        <v>69</v>
      </c>
      <c r="C22" s="85" t="s">
        <v>210</v>
      </c>
      <c r="D22" s="85" t="s">
        <v>211</v>
      </c>
      <c r="E22" s="85" t="s">
        <v>115</v>
      </c>
      <c r="F22" s="85" t="s">
        <v>116</v>
      </c>
      <c r="G22" s="85" t="s">
        <v>212</v>
      </c>
      <c r="H22" s="85" t="s">
        <v>213</v>
      </c>
      <c r="I22" s="81">
        <v>3007300</v>
      </c>
      <c r="J22" s="81">
        <v>3007300</v>
      </c>
      <c r="K22" s="86"/>
      <c r="L22" s="86"/>
      <c r="M22" s="81">
        <v>3007300</v>
      </c>
      <c r="N22" s="86"/>
      <c r="O22" s="81"/>
      <c r="P22" s="81"/>
      <c r="Q22" s="81"/>
      <c r="R22" s="81"/>
      <c r="S22" s="81"/>
      <c r="T22" s="81"/>
      <c r="U22" s="81"/>
      <c r="V22" s="81"/>
      <c r="W22" s="81"/>
      <c r="X22" s="81"/>
    </row>
    <row r="23" spans="1:24" ht="14.25" customHeight="1">
      <c r="A23" s="85" t="s">
        <v>199</v>
      </c>
      <c r="B23" s="85" t="s">
        <v>69</v>
      </c>
      <c r="C23" s="85" t="s">
        <v>210</v>
      </c>
      <c r="D23" s="85" t="s">
        <v>211</v>
      </c>
      <c r="E23" s="85" t="s">
        <v>117</v>
      </c>
      <c r="F23" s="85" t="s">
        <v>118</v>
      </c>
      <c r="G23" s="85" t="s">
        <v>214</v>
      </c>
      <c r="H23" s="85" t="s">
        <v>215</v>
      </c>
      <c r="I23" s="81">
        <v>1090400</v>
      </c>
      <c r="J23" s="81">
        <v>1090400</v>
      </c>
      <c r="K23" s="86"/>
      <c r="L23" s="86"/>
      <c r="M23" s="81">
        <v>1090400</v>
      </c>
      <c r="N23" s="86"/>
      <c r="O23" s="81"/>
      <c r="P23" s="81"/>
      <c r="Q23" s="81"/>
      <c r="R23" s="81"/>
      <c r="S23" s="81"/>
      <c r="T23" s="81"/>
      <c r="U23" s="81"/>
      <c r="V23" s="81"/>
      <c r="W23" s="81"/>
      <c r="X23" s="81"/>
    </row>
    <row r="24" spans="1:24" ht="14.25" customHeight="1">
      <c r="A24" s="85" t="s">
        <v>199</v>
      </c>
      <c r="B24" s="85" t="s">
        <v>69</v>
      </c>
      <c r="C24" s="85" t="s">
        <v>210</v>
      </c>
      <c r="D24" s="85" t="s">
        <v>211</v>
      </c>
      <c r="E24" s="85" t="s">
        <v>123</v>
      </c>
      <c r="F24" s="85" t="s">
        <v>124</v>
      </c>
      <c r="G24" s="85" t="s">
        <v>216</v>
      </c>
      <c r="H24" s="85" t="s">
        <v>217</v>
      </c>
      <c r="I24" s="81">
        <v>1352400</v>
      </c>
      <c r="J24" s="81">
        <v>1352400</v>
      </c>
      <c r="K24" s="86"/>
      <c r="L24" s="86"/>
      <c r="M24" s="81">
        <v>1352400</v>
      </c>
      <c r="N24" s="86"/>
      <c r="O24" s="81"/>
      <c r="P24" s="81"/>
      <c r="Q24" s="81"/>
      <c r="R24" s="81"/>
      <c r="S24" s="81"/>
      <c r="T24" s="81"/>
      <c r="U24" s="81"/>
      <c r="V24" s="81"/>
      <c r="W24" s="81"/>
      <c r="X24" s="81"/>
    </row>
    <row r="25" spans="1:24" ht="14.25" customHeight="1">
      <c r="A25" s="85" t="s">
        <v>199</v>
      </c>
      <c r="B25" s="85" t="s">
        <v>69</v>
      </c>
      <c r="C25" s="85" t="s">
        <v>210</v>
      </c>
      <c r="D25" s="85" t="s">
        <v>211</v>
      </c>
      <c r="E25" s="85" t="s">
        <v>125</v>
      </c>
      <c r="F25" s="85" t="s">
        <v>126</v>
      </c>
      <c r="G25" s="85" t="s">
        <v>218</v>
      </c>
      <c r="H25" s="85" t="s">
        <v>219</v>
      </c>
      <c r="I25" s="81">
        <v>1440600</v>
      </c>
      <c r="J25" s="81">
        <v>1440600</v>
      </c>
      <c r="K25" s="86"/>
      <c r="L25" s="86"/>
      <c r="M25" s="81">
        <v>1440600</v>
      </c>
      <c r="N25" s="86"/>
      <c r="O25" s="81"/>
      <c r="P25" s="81"/>
      <c r="Q25" s="81"/>
      <c r="R25" s="81"/>
      <c r="S25" s="81"/>
      <c r="T25" s="81"/>
      <c r="U25" s="81"/>
      <c r="V25" s="81"/>
      <c r="W25" s="81"/>
      <c r="X25" s="81"/>
    </row>
    <row r="26" spans="1:24" ht="14.25" customHeight="1">
      <c r="A26" s="85" t="s">
        <v>199</v>
      </c>
      <c r="B26" s="85" t="s">
        <v>69</v>
      </c>
      <c r="C26" s="85" t="s">
        <v>210</v>
      </c>
      <c r="D26" s="85" t="s">
        <v>211</v>
      </c>
      <c r="E26" s="85" t="s">
        <v>101</v>
      </c>
      <c r="F26" s="85" t="s">
        <v>102</v>
      </c>
      <c r="G26" s="85" t="s">
        <v>220</v>
      </c>
      <c r="H26" s="85" t="s">
        <v>221</v>
      </c>
      <c r="I26" s="81">
        <v>45240</v>
      </c>
      <c r="J26" s="81">
        <v>45240</v>
      </c>
      <c r="K26" s="86"/>
      <c r="L26" s="86"/>
      <c r="M26" s="81">
        <v>45240</v>
      </c>
      <c r="N26" s="86"/>
      <c r="O26" s="81"/>
      <c r="P26" s="81"/>
      <c r="Q26" s="81"/>
      <c r="R26" s="81"/>
      <c r="S26" s="81"/>
      <c r="T26" s="81"/>
      <c r="U26" s="81"/>
      <c r="V26" s="81"/>
      <c r="W26" s="81"/>
      <c r="X26" s="81"/>
    </row>
    <row r="27" spans="1:24" ht="14.25" customHeight="1">
      <c r="A27" s="85" t="s">
        <v>199</v>
      </c>
      <c r="B27" s="85" t="s">
        <v>69</v>
      </c>
      <c r="C27" s="85" t="s">
        <v>210</v>
      </c>
      <c r="D27" s="85" t="s">
        <v>211</v>
      </c>
      <c r="E27" s="85" t="s">
        <v>103</v>
      </c>
      <c r="F27" s="85" t="s">
        <v>104</v>
      </c>
      <c r="G27" s="85" t="s">
        <v>220</v>
      </c>
      <c r="H27" s="85" t="s">
        <v>221</v>
      </c>
      <c r="I27" s="81">
        <v>30160</v>
      </c>
      <c r="J27" s="81">
        <v>30160</v>
      </c>
      <c r="K27" s="86"/>
      <c r="L27" s="86"/>
      <c r="M27" s="81">
        <v>30160</v>
      </c>
      <c r="N27" s="86"/>
      <c r="O27" s="81"/>
      <c r="P27" s="81"/>
      <c r="Q27" s="81"/>
      <c r="R27" s="81"/>
      <c r="S27" s="81"/>
      <c r="T27" s="81"/>
      <c r="U27" s="81"/>
      <c r="V27" s="81"/>
      <c r="W27" s="81"/>
      <c r="X27" s="81"/>
    </row>
    <row r="28" spans="1:24" ht="14.25" customHeight="1">
      <c r="A28" s="85" t="s">
        <v>199</v>
      </c>
      <c r="B28" s="85" t="s">
        <v>69</v>
      </c>
      <c r="C28" s="85" t="s">
        <v>210</v>
      </c>
      <c r="D28" s="85" t="s">
        <v>211</v>
      </c>
      <c r="E28" s="85" t="s">
        <v>127</v>
      </c>
      <c r="F28" s="85" t="s">
        <v>128</v>
      </c>
      <c r="G28" s="85" t="s">
        <v>220</v>
      </c>
      <c r="H28" s="85" t="s">
        <v>221</v>
      </c>
      <c r="I28" s="81">
        <v>60900</v>
      </c>
      <c r="J28" s="81">
        <v>60900</v>
      </c>
      <c r="K28" s="86"/>
      <c r="L28" s="86"/>
      <c r="M28" s="81">
        <v>60900</v>
      </c>
      <c r="N28" s="86"/>
      <c r="O28" s="81"/>
      <c r="P28" s="81"/>
      <c r="Q28" s="81"/>
      <c r="R28" s="81"/>
      <c r="S28" s="81"/>
      <c r="T28" s="81"/>
      <c r="U28" s="81"/>
      <c r="V28" s="81"/>
      <c r="W28" s="81"/>
      <c r="X28" s="81"/>
    </row>
    <row r="29" spans="1:24" ht="14.25" customHeight="1">
      <c r="A29" s="85" t="s">
        <v>199</v>
      </c>
      <c r="B29" s="85" t="s">
        <v>69</v>
      </c>
      <c r="C29" s="85" t="s">
        <v>210</v>
      </c>
      <c r="D29" s="85" t="s">
        <v>211</v>
      </c>
      <c r="E29" s="85" t="s">
        <v>127</v>
      </c>
      <c r="F29" s="85" t="s">
        <v>128</v>
      </c>
      <c r="G29" s="85" t="s">
        <v>220</v>
      </c>
      <c r="H29" s="85" t="s">
        <v>221</v>
      </c>
      <c r="I29" s="81">
        <v>28000</v>
      </c>
      <c r="J29" s="81">
        <v>28000</v>
      </c>
      <c r="K29" s="86"/>
      <c r="L29" s="86"/>
      <c r="M29" s="81">
        <v>28000</v>
      </c>
      <c r="N29" s="86"/>
      <c r="O29" s="81"/>
      <c r="P29" s="81"/>
      <c r="Q29" s="81"/>
      <c r="R29" s="81"/>
      <c r="S29" s="81"/>
      <c r="T29" s="81"/>
      <c r="U29" s="81"/>
      <c r="V29" s="81"/>
      <c r="W29" s="81"/>
      <c r="X29" s="81"/>
    </row>
    <row r="30" spans="1:24" ht="14.25" customHeight="1">
      <c r="A30" s="85" t="s">
        <v>199</v>
      </c>
      <c r="B30" s="85" t="s">
        <v>69</v>
      </c>
      <c r="C30" s="85" t="s">
        <v>222</v>
      </c>
      <c r="D30" s="85" t="s">
        <v>134</v>
      </c>
      <c r="E30" s="85" t="s">
        <v>133</v>
      </c>
      <c r="F30" s="85" t="s">
        <v>134</v>
      </c>
      <c r="G30" s="85" t="s">
        <v>223</v>
      </c>
      <c r="H30" s="85" t="s">
        <v>134</v>
      </c>
      <c r="I30" s="81">
        <v>2639000</v>
      </c>
      <c r="J30" s="81">
        <v>2639000</v>
      </c>
      <c r="K30" s="86"/>
      <c r="L30" s="86"/>
      <c r="M30" s="81">
        <v>2639000</v>
      </c>
      <c r="N30" s="86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spans="1:24" ht="14.25" customHeight="1">
      <c r="A31" s="85" t="s">
        <v>199</v>
      </c>
      <c r="B31" s="85" t="s">
        <v>69</v>
      </c>
      <c r="C31" s="85" t="s">
        <v>224</v>
      </c>
      <c r="D31" s="85" t="s">
        <v>225</v>
      </c>
      <c r="E31" s="85" t="s">
        <v>101</v>
      </c>
      <c r="F31" s="85" t="s">
        <v>102</v>
      </c>
      <c r="G31" s="85" t="s">
        <v>226</v>
      </c>
      <c r="H31" s="85" t="s">
        <v>225</v>
      </c>
      <c r="I31" s="81">
        <v>67860</v>
      </c>
      <c r="J31" s="81">
        <v>67860</v>
      </c>
      <c r="K31" s="86"/>
      <c r="L31" s="86"/>
      <c r="M31" s="81">
        <v>67860</v>
      </c>
      <c r="N31" s="86"/>
      <c r="O31" s="81"/>
      <c r="P31" s="81"/>
      <c r="Q31" s="81"/>
      <c r="R31" s="81"/>
      <c r="S31" s="81"/>
      <c r="T31" s="81"/>
      <c r="U31" s="81"/>
      <c r="V31" s="81"/>
      <c r="W31" s="81"/>
      <c r="X31" s="81"/>
    </row>
    <row r="32" spans="1:24" ht="14.25" customHeight="1">
      <c r="A32" s="85" t="s">
        <v>199</v>
      </c>
      <c r="B32" s="85" t="s">
        <v>69</v>
      </c>
      <c r="C32" s="85" t="s">
        <v>224</v>
      </c>
      <c r="D32" s="85" t="s">
        <v>225</v>
      </c>
      <c r="E32" s="85" t="s">
        <v>103</v>
      </c>
      <c r="F32" s="85" t="s">
        <v>104</v>
      </c>
      <c r="G32" s="85" t="s">
        <v>226</v>
      </c>
      <c r="H32" s="85" t="s">
        <v>225</v>
      </c>
      <c r="I32" s="81">
        <v>45240</v>
      </c>
      <c r="J32" s="81">
        <v>45240</v>
      </c>
      <c r="K32" s="86"/>
      <c r="L32" s="86"/>
      <c r="M32" s="81">
        <v>45240</v>
      </c>
      <c r="N32" s="86"/>
      <c r="O32" s="81"/>
      <c r="P32" s="81"/>
      <c r="Q32" s="81"/>
      <c r="R32" s="81"/>
      <c r="S32" s="81"/>
      <c r="T32" s="81"/>
      <c r="U32" s="81"/>
      <c r="V32" s="81"/>
      <c r="W32" s="81"/>
      <c r="X32" s="81"/>
    </row>
    <row r="33" spans="1:24" ht="14.25" customHeight="1">
      <c r="A33" s="85" t="s">
        <v>199</v>
      </c>
      <c r="B33" s="85" t="s">
        <v>69</v>
      </c>
      <c r="C33" s="85" t="s">
        <v>227</v>
      </c>
      <c r="D33" s="85" t="s">
        <v>228</v>
      </c>
      <c r="E33" s="85" t="s">
        <v>101</v>
      </c>
      <c r="F33" s="85" t="s">
        <v>102</v>
      </c>
      <c r="G33" s="85" t="s">
        <v>229</v>
      </c>
      <c r="H33" s="85" t="s">
        <v>230</v>
      </c>
      <c r="I33" s="81">
        <v>331800</v>
      </c>
      <c r="J33" s="81">
        <v>331800</v>
      </c>
      <c r="K33" s="86"/>
      <c r="L33" s="86"/>
      <c r="M33" s="81">
        <v>331800</v>
      </c>
      <c r="N33" s="86"/>
      <c r="O33" s="81"/>
      <c r="P33" s="81"/>
      <c r="Q33" s="81"/>
      <c r="R33" s="81"/>
      <c r="S33" s="81"/>
      <c r="T33" s="81"/>
      <c r="U33" s="81"/>
      <c r="V33" s="81"/>
      <c r="W33" s="81"/>
      <c r="X33" s="81"/>
    </row>
    <row r="34" spans="1:24" ht="14.25" customHeight="1">
      <c r="A34" s="85" t="s">
        <v>199</v>
      </c>
      <c r="B34" s="85" t="s">
        <v>69</v>
      </c>
      <c r="C34" s="85" t="s">
        <v>227</v>
      </c>
      <c r="D34" s="85" t="s">
        <v>228</v>
      </c>
      <c r="E34" s="85" t="s">
        <v>103</v>
      </c>
      <c r="F34" s="85" t="s">
        <v>104</v>
      </c>
      <c r="G34" s="85" t="s">
        <v>229</v>
      </c>
      <c r="H34" s="85" t="s">
        <v>230</v>
      </c>
      <c r="I34" s="81">
        <v>300000</v>
      </c>
      <c r="J34" s="81">
        <v>300000</v>
      </c>
      <c r="K34" s="86"/>
      <c r="L34" s="86"/>
      <c r="M34" s="81">
        <v>300000</v>
      </c>
      <c r="N34" s="86"/>
      <c r="O34" s="81"/>
      <c r="P34" s="81"/>
      <c r="Q34" s="81"/>
      <c r="R34" s="81"/>
      <c r="S34" s="81"/>
      <c r="T34" s="81"/>
      <c r="U34" s="81"/>
      <c r="V34" s="81"/>
      <c r="W34" s="81"/>
      <c r="X34" s="81"/>
    </row>
    <row r="35" spans="1:24" ht="14.25" customHeight="1">
      <c r="A35" s="85" t="s">
        <v>199</v>
      </c>
      <c r="B35" s="85" t="s">
        <v>69</v>
      </c>
      <c r="C35" s="85" t="s">
        <v>227</v>
      </c>
      <c r="D35" s="85" t="s">
        <v>228</v>
      </c>
      <c r="E35" s="85" t="s">
        <v>107</v>
      </c>
      <c r="F35" s="85" t="s">
        <v>108</v>
      </c>
      <c r="G35" s="85" t="s">
        <v>231</v>
      </c>
      <c r="H35" s="85" t="s">
        <v>232</v>
      </c>
      <c r="I35" s="81">
        <v>55100</v>
      </c>
      <c r="J35" s="81">
        <v>55100</v>
      </c>
      <c r="K35" s="86"/>
      <c r="L35" s="86"/>
      <c r="M35" s="81">
        <v>55100</v>
      </c>
      <c r="N35" s="86"/>
      <c r="O35" s="81"/>
      <c r="P35" s="81"/>
      <c r="Q35" s="81"/>
      <c r="R35" s="81"/>
      <c r="S35" s="81"/>
      <c r="T35" s="81"/>
      <c r="U35" s="81"/>
      <c r="V35" s="81"/>
      <c r="W35" s="81"/>
      <c r="X35" s="81"/>
    </row>
    <row r="36" spans="1:24" ht="14.25" customHeight="1">
      <c r="A36" s="85" t="s">
        <v>199</v>
      </c>
      <c r="B36" s="85" t="s">
        <v>69</v>
      </c>
      <c r="C36" s="85" t="s">
        <v>227</v>
      </c>
      <c r="D36" s="85" t="s">
        <v>228</v>
      </c>
      <c r="E36" s="85" t="s">
        <v>101</v>
      </c>
      <c r="F36" s="85" t="s">
        <v>102</v>
      </c>
      <c r="G36" s="85" t="s">
        <v>233</v>
      </c>
      <c r="H36" s="85" t="s">
        <v>234</v>
      </c>
      <c r="I36" s="81">
        <v>261000</v>
      </c>
      <c r="J36" s="81">
        <v>261000</v>
      </c>
      <c r="K36" s="86"/>
      <c r="L36" s="86"/>
      <c r="M36" s="81">
        <v>261000</v>
      </c>
      <c r="N36" s="86"/>
      <c r="O36" s="81"/>
      <c r="P36" s="81"/>
      <c r="Q36" s="81"/>
      <c r="R36" s="81"/>
      <c r="S36" s="81"/>
      <c r="T36" s="81"/>
      <c r="U36" s="81"/>
      <c r="V36" s="81"/>
      <c r="W36" s="81"/>
      <c r="X36" s="81"/>
    </row>
    <row r="37" spans="1:24" ht="14.25" customHeight="1">
      <c r="A37" s="85" t="s">
        <v>199</v>
      </c>
      <c r="B37" s="85" t="s">
        <v>69</v>
      </c>
      <c r="C37" s="85" t="s">
        <v>227</v>
      </c>
      <c r="D37" s="85" t="s">
        <v>228</v>
      </c>
      <c r="E37" s="85" t="s">
        <v>103</v>
      </c>
      <c r="F37" s="85" t="s">
        <v>104</v>
      </c>
      <c r="G37" s="85" t="s">
        <v>233</v>
      </c>
      <c r="H37" s="85" t="s">
        <v>234</v>
      </c>
      <c r="I37" s="81">
        <v>174000</v>
      </c>
      <c r="J37" s="81">
        <v>174000</v>
      </c>
      <c r="K37" s="86"/>
      <c r="L37" s="86"/>
      <c r="M37" s="81">
        <v>174000</v>
      </c>
      <c r="N37" s="86"/>
      <c r="O37" s="81"/>
      <c r="P37" s="81"/>
      <c r="Q37" s="81"/>
      <c r="R37" s="81"/>
      <c r="S37" s="81"/>
      <c r="T37" s="81"/>
      <c r="U37" s="81"/>
      <c r="V37" s="81"/>
      <c r="W37" s="81"/>
      <c r="X37" s="81"/>
    </row>
    <row r="38" spans="1:24" ht="14.25" customHeight="1">
      <c r="A38" s="85" t="s">
        <v>199</v>
      </c>
      <c r="B38" s="85" t="s">
        <v>69</v>
      </c>
      <c r="C38" s="85" t="s">
        <v>227</v>
      </c>
      <c r="D38" s="85" t="s">
        <v>228</v>
      </c>
      <c r="E38" s="85" t="s">
        <v>113</v>
      </c>
      <c r="F38" s="85" t="s">
        <v>114</v>
      </c>
      <c r="G38" s="85" t="s">
        <v>233</v>
      </c>
      <c r="H38" s="85" t="s">
        <v>234</v>
      </c>
      <c r="I38" s="81">
        <v>357600</v>
      </c>
      <c r="J38" s="81">
        <v>357600</v>
      </c>
      <c r="K38" s="86"/>
      <c r="L38" s="86"/>
      <c r="M38" s="81">
        <v>357600</v>
      </c>
      <c r="N38" s="86"/>
      <c r="O38" s="81"/>
      <c r="P38" s="81"/>
      <c r="Q38" s="81"/>
      <c r="R38" s="81"/>
      <c r="S38" s="81"/>
      <c r="T38" s="81"/>
      <c r="U38" s="81"/>
      <c r="V38" s="81"/>
      <c r="W38" s="81"/>
      <c r="X38" s="81"/>
    </row>
    <row r="39" spans="1:24" ht="14.25" customHeight="1">
      <c r="A39" s="85" t="s">
        <v>199</v>
      </c>
      <c r="B39" s="85" t="s">
        <v>69</v>
      </c>
      <c r="C39" s="85" t="s">
        <v>227</v>
      </c>
      <c r="D39" s="85" t="s">
        <v>228</v>
      </c>
      <c r="E39" s="85" t="s">
        <v>113</v>
      </c>
      <c r="F39" s="85" t="s">
        <v>114</v>
      </c>
      <c r="G39" s="85" t="s">
        <v>235</v>
      </c>
      <c r="H39" s="85" t="s">
        <v>236</v>
      </c>
      <c r="I39" s="81">
        <v>89400</v>
      </c>
      <c r="J39" s="81">
        <v>89400</v>
      </c>
      <c r="K39" s="86"/>
      <c r="L39" s="86"/>
      <c r="M39" s="81">
        <v>89400</v>
      </c>
      <c r="N39" s="86"/>
      <c r="O39" s="81"/>
      <c r="P39" s="81"/>
      <c r="Q39" s="81"/>
      <c r="R39" s="81"/>
      <c r="S39" s="81"/>
      <c r="T39" s="81"/>
      <c r="U39" s="81"/>
      <c r="V39" s="81"/>
      <c r="W39" s="81"/>
      <c r="X39" s="81"/>
    </row>
    <row r="40" spans="1:24" ht="14.25" customHeight="1">
      <c r="A40" s="85" t="s">
        <v>199</v>
      </c>
      <c r="B40" s="85" t="s">
        <v>69</v>
      </c>
      <c r="C40" s="85" t="s">
        <v>237</v>
      </c>
      <c r="D40" s="85" t="s">
        <v>238</v>
      </c>
      <c r="E40" s="85" t="s">
        <v>101</v>
      </c>
      <c r="F40" s="85" t="s">
        <v>102</v>
      </c>
      <c r="G40" s="85" t="s">
        <v>206</v>
      </c>
      <c r="H40" s="85" t="s">
        <v>207</v>
      </c>
      <c r="I40" s="81">
        <v>2748069</v>
      </c>
      <c r="J40" s="81">
        <v>2748069</v>
      </c>
      <c r="K40" s="86"/>
      <c r="L40" s="86"/>
      <c r="M40" s="81">
        <v>2748069</v>
      </c>
      <c r="N40" s="86"/>
      <c r="O40" s="81"/>
      <c r="P40" s="81"/>
      <c r="Q40" s="81"/>
      <c r="R40" s="81"/>
      <c r="S40" s="81"/>
      <c r="T40" s="81"/>
      <c r="U40" s="81"/>
      <c r="V40" s="81"/>
      <c r="W40" s="81"/>
      <c r="X40" s="81"/>
    </row>
    <row r="41" spans="1:24" ht="14.25" customHeight="1">
      <c r="A41" s="85" t="s">
        <v>199</v>
      </c>
      <c r="B41" s="85" t="s">
        <v>69</v>
      </c>
      <c r="C41" s="85" t="s">
        <v>237</v>
      </c>
      <c r="D41" s="85" t="s">
        <v>238</v>
      </c>
      <c r="E41" s="85" t="s">
        <v>103</v>
      </c>
      <c r="F41" s="85" t="s">
        <v>104</v>
      </c>
      <c r="G41" s="85" t="s">
        <v>206</v>
      </c>
      <c r="H41" s="85" t="s">
        <v>207</v>
      </c>
      <c r="I41" s="81">
        <v>1832046</v>
      </c>
      <c r="J41" s="81">
        <v>1832046</v>
      </c>
      <c r="K41" s="86"/>
      <c r="L41" s="86"/>
      <c r="M41" s="81">
        <v>1832046</v>
      </c>
      <c r="N41" s="86"/>
      <c r="O41" s="81"/>
      <c r="P41" s="81"/>
      <c r="Q41" s="81"/>
      <c r="R41" s="81"/>
      <c r="S41" s="81"/>
      <c r="T41" s="81"/>
      <c r="U41" s="81"/>
      <c r="V41" s="81"/>
      <c r="W41" s="81"/>
      <c r="X41" s="81"/>
    </row>
    <row r="42" spans="1:24" ht="14.25" customHeight="1">
      <c r="A42" s="85" t="s">
        <v>199</v>
      </c>
      <c r="B42" s="85" t="s">
        <v>69</v>
      </c>
      <c r="C42" s="85" t="s">
        <v>237</v>
      </c>
      <c r="D42" s="85" t="s">
        <v>238</v>
      </c>
      <c r="E42" s="85" t="s">
        <v>101</v>
      </c>
      <c r="F42" s="85" t="s">
        <v>102</v>
      </c>
      <c r="G42" s="85" t="s">
        <v>208</v>
      </c>
      <c r="H42" s="85" t="s">
        <v>209</v>
      </c>
      <c r="I42" s="81">
        <v>1566000</v>
      </c>
      <c r="J42" s="81">
        <v>1566000</v>
      </c>
      <c r="K42" s="86"/>
      <c r="L42" s="86"/>
      <c r="M42" s="81">
        <v>1566000</v>
      </c>
      <c r="N42" s="86"/>
      <c r="O42" s="81"/>
      <c r="P42" s="81"/>
      <c r="Q42" s="81"/>
      <c r="R42" s="81"/>
      <c r="S42" s="81"/>
      <c r="T42" s="81"/>
      <c r="U42" s="81"/>
      <c r="V42" s="81"/>
      <c r="W42" s="81"/>
      <c r="X42" s="81"/>
    </row>
    <row r="43" spans="1:24" ht="14.25" customHeight="1">
      <c r="A43" s="85" t="s">
        <v>199</v>
      </c>
      <c r="B43" s="85" t="s">
        <v>69</v>
      </c>
      <c r="C43" s="85" t="s">
        <v>237</v>
      </c>
      <c r="D43" s="85" t="s">
        <v>238</v>
      </c>
      <c r="E43" s="85" t="s">
        <v>103</v>
      </c>
      <c r="F43" s="85" t="s">
        <v>104</v>
      </c>
      <c r="G43" s="85" t="s">
        <v>208</v>
      </c>
      <c r="H43" s="85" t="s">
        <v>209</v>
      </c>
      <c r="I43" s="81">
        <v>1044000</v>
      </c>
      <c r="J43" s="81">
        <v>1044000</v>
      </c>
      <c r="K43" s="86"/>
      <c r="L43" s="86"/>
      <c r="M43" s="81">
        <v>1044000</v>
      </c>
      <c r="N43" s="86"/>
      <c r="O43" s="81"/>
      <c r="P43" s="81"/>
      <c r="Q43" s="81"/>
      <c r="R43" s="81"/>
      <c r="S43" s="81"/>
      <c r="T43" s="81"/>
      <c r="U43" s="81"/>
      <c r="V43" s="81"/>
      <c r="W43" s="81"/>
      <c r="X43" s="81"/>
    </row>
    <row r="44" spans="1:24" ht="14.25" customHeight="1">
      <c r="A44" s="85" t="s">
        <v>199</v>
      </c>
      <c r="B44" s="85" t="s">
        <v>69</v>
      </c>
      <c r="C44" s="85" t="s">
        <v>239</v>
      </c>
      <c r="D44" s="85" t="s">
        <v>240</v>
      </c>
      <c r="E44" s="85" t="s">
        <v>113</v>
      </c>
      <c r="F44" s="85" t="s">
        <v>114</v>
      </c>
      <c r="G44" s="85" t="s">
        <v>241</v>
      </c>
      <c r="H44" s="85" t="s">
        <v>242</v>
      </c>
      <c r="I44" s="81">
        <v>3080400</v>
      </c>
      <c r="J44" s="81">
        <v>3080400</v>
      </c>
      <c r="K44" s="86"/>
      <c r="L44" s="86"/>
      <c r="M44" s="81">
        <v>3080400</v>
      </c>
      <c r="N44" s="86"/>
      <c r="O44" s="81"/>
      <c r="P44" s="81"/>
      <c r="Q44" s="81"/>
      <c r="R44" s="81"/>
      <c r="S44" s="81"/>
      <c r="T44" s="81"/>
      <c r="U44" s="81"/>
      <c r="V44" s="81"/>
      <c r="W44" s="81"/>
      <c r="X44" s="81"/>
    </row>
    <row r="45" spans="1:24" ht="14.25" customHeight="1">
      <c r="A45" s="85" t="s">
        <v>199</v>
      </c>
      <c r="B45" s="85" t="s">
        <v>69</v>
      </c>
      <c r="C45" s="85" t="s">
        <v>243</v>
      </c>
      <c r="D45" s="85" t="s">
        <v>244</v>
      </c>
      <c r="E45" s="85" t="s">
        <v>101</v>
      </c>
      <c r="F45" s="85" t="s">
        <v>102</v>
      </c>
      <c r="G45" s="85" t="s">
        <v>245</v>
      </c>
      <c r="H45" s="85" t="s">
        <v>246</v>
      </c>
      <c r="I45" s="81">
        <v>30780</v>
      </c>
      <c r="J45" s="81">
        <v>30780</v>
      </c>
      <c r="K45" s="86"/>
      <c r="L45" s="86"/>
      <c r="M45" s="81">
        <v>30780</v>
      </c>
      <c r="N45" s="86"/>
      <c r="O45" s="81"/>
      <c r="P45" s="81"/>
      <c r="Q45" s="81"/>
      <c r="R45" s="81"/>
      <c r="S45" s="81"/>
      <c r="T45" s="81"/>
      <c r="U45" s="81"/>
      <c r="V45" s="81"/>
      <c r="W45" s="81"/>
      <c r="X45" s="81"/>
    </row>
    <row r="46" spans="1:24" ht="14.25" customHeight="1">
      <c r="A46" s="85" t="s">
        <v>199</v>
      </c>
      <c r="B46" s="85" t="s">
        <v>69</v>
      </c>
      <c r="C46" s="85" t="s">
        <v>247</v>
      </c>
      <c r="D46" s="85" t="s">
        <v>248</v>
      </c>
      <c r="E46" s="85" t="s">
        <v>113</v>
      </c>
      <c r="F46" s="85" t="s">
        <v>114</v>
      </c>
      <c r="G46" s="85" t="s">
        <v>233</v>
      </c>
      <c r="H46" s="85" t="s">
        <v>234</v>
      </c>
      <c r="I46" s="81">
        <v>59600</v>
      </c>
      <c r="J46" s="81">
        <v>59600</v>
      </c>
      <c r="K46" s="86"/>
      <c r="L46" s="86"/>
      <c r="M46" s="81">
        <v>59600</v>
      </c>
      <c r="N46" s="86"/>
      <c r="O46" s="81"/>
      <c r="P46" s="81"/>
      <c r="Q46" s="81"/>
      <c r="R46" s="81"/>
      <c r="S46" s="81"/>
      <c r="T46" s="81"/>
      <c r="U46" s="81"/>
      <c r="V46" s="81"/>
      <c r="W46" s="81"/>
      <c r="X46" s="81"/>
    </row>
    <row r="47" spans="1:24" ht="14.25" customHeight="1">
      <c r="A47" s="85" t="s">
        <v>199</v>
      </c>
      <c r="B47" s="85" t="s">
        <v>69</v>
      </c>
      <c r="C47" s="85" t="s">
        <v>249</v>
      </c>
      <c r="D47" s="85" t="s">
        <v>250</v>
      </c>
      <c r="E47" s="85" t="s">
        <v>101</v>
      </c>
      <c r="F47" s="85" t="s">
        <v>102</v>
      </c>
      <c r="G47" s="85" t="s">
        <v>229</v>
      </c>
      <c r="H47" s="85" t="s">
        <v>230</v>
      </c>
      <c r="I47" s="81">
        <v>114708</v>
      </c>
      <c r="J47" s="81">
        <v>114708</v>
      </c>
      <c r="K47" s="86"/>
      <c r="L47" s="86"/>
      <c r="M47" s="81">
        <v>114708</v>
      </c>
      <c r="N47" s="86"/>
      <c r="O47" s="81"/>
      <c r="P47" s="81"/>
      <c r="Q47" s="81"/>
      <c r="R47" s="81"/>
      <c r="S47" s="81"/>
      <c r="T47" s="81"/>
      <c r="U47" s="81"/>
      <c r="V47" s="81"/>
      <c r="W47" s="81"/>
      <c r="X47" s="81"/>
    </row>
    <row r="48" spans="1:24" ht="14.25" customHeight="1">
      <c r="A48" s="171" t="s">
        <v>173</v>
      </c>
      <c r="B48" s="172"/>
      <c r="C48" s="173"/>
      <c r="D48" s="173"/>
      <c r="E48" s="173"/>
      <c r="F48" s="173"/>
      <c r="G48" s="173"/>
      <c r="H48" s="174"/>
      <c r="I48" s="81">
        <v>37312397</v>
      </c>
      <c r="J48" s="81">
        <v>37312397</v>
      </c>
      <c r="K48" s="81"/>
      <c r="L48" s="81"/>
      <c r="M48" s="81">
        <v>37312397</v>
      </c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</row>
  </sheetData>
  <mergeCells count="31">
    <mergeCell ref="X7:X8"/>
    <mergeCell ref="S7:S8"/>
    <mergeCell ref="T7:T8"/>
    <mergeCell ref="U7:U8"/>
    <mergeCell ref="V7:V8"/>
    <mergeCell ref="W7:W8"/>
    <mergeCell ref="A48:H48"/>
    <mergeCell ref="A5:A8"/>
    <mergeCell ref="B5:B8"/>
    <mergeCell ref="C5:C8"/>
    <mergeCell ref="D5:D8"/>
    <mergeCell ref="E5:E8"/>
    <mergeCell ref="F5:F8"/>
    <mergeCell ref="G5:G8"/>
    <mergeCell ref="H5:H8"/>
    <mergeCell ref="A3:X3"/>
    <mergeCell ref="A4:H4"/>
    <mergeCell ref="I5:X5"/>
    <mergeCell ref="J6:N6"/>
    <mergeCell ref="O6:Q6"/>
    <mergeCell ref="S6:X6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</mergeCells>
  <phoneticPr fontId="19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W37"/>
  <sheetViews>
    <sheetView showZeros="0" workbookViewId="0">
      <pane ySplit="1" topLeftCell="A2" activePane="bottomLeft" state="frozen"/>
      <selection pane="bottomLeft" activeCell="D18" sqref="D18"/>
    </sheetView>
  </sheetViews>
  <sheetFormatPr defaultColWidth="9.125" defaultRowHeight="14.25" customHeight="1"/>
  <cols>
    <col min="1" max="1" width="11.5" customWidth="1"/>
    <col min="2" max="2" width="21.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79"/>
      <c r="E2" s="2"/>
      <c r="F2" s="2"/>
      <c r="G2" s="2"/>
      <c r="H2" s="2"/>
      <c r="U2" s="79"/>
      <c r="W2" s="82" t="s">
        <v>251</v>
      </c>
    </row>
    <row r="3" spans="1:23" ht="46.5" customHeight="1">
      <c r="A3" s="162" t="str">
        <f>"2025"&amp;"年部门项目支出预算表"</f>
        <v>2025年部门项目支出预算表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</row>
    <row r="4" spans="1:23" ht="13.5" customHeight="1">
      <c r="A4" s="163" t="s">
        <v>71</v>
      </c>
      <c r="B4" s="164"/>
      <c r="C4" s="164"/>
      <c r="D4" s="164"/>
      <c r="E4" s="164"/>
      <c r="F4" s="164"/>
      <c r="G4" s="164"/>
      <c r="H4" s="164"/>
      <c r="I4" s="5"/>
      <c r="J4" s="5"/>
      <c r="K4" s="5"/>
      <c r="L4" s="5"/>
      <c r="M4" s="5"/>
      <c r="N4" s="5"/>
      <c r="O4" s="5"/>
      <c r="P4" s="5"/>
      <c r="Q4" s="5"/>
      <c r="U4" s="79"/>
      <c r="W4" s="70" t="s">
        <v>1</v>
      </c>
    </row>
    <row r="5" spans="1:23" ht="21.75" customHeight="1">
      <c r="A5" s="175" t="s">
        <v>252</v>
      </c>
      <c r="B5" s="183"/>
      <c r="C5" s="175" t="s">
        <v>184</v>
      </c>
      <c r="D5" s="175" t="s">
        <v>253</v>
      </c>
      <c r="E5" s="183" t="s">
        <v>185</v>
      </c>
      <c r="F5" s="183" t="s">
        <v>186</v>
      </c>
      <c r="G5" s="183" t="s">
        <v>254</v>
      </c>
      <c r="H5" s="183" t="s">
        <v>255</v>
      </c>
      <c r="I5" s="186" t="s">
        <v>54</v>
      </c>
      <c r="J5" s="169" t="s">
        <v>256</v>
      </c>
      <c r="K5" s="143"/>
      <c r="L5" s="143"/>
      <c r="M5" s="144"/>
      <c r="N5" s="169" t="s">
        <v>191</v>
      </c>
      <c r="O5" s="143"/>
      <c r="P5" s="144"/>
      <c r="Q5" s="183" t="s">
        <v>60</v>
      </c>
      <c r="R5" s="169" t="s">
        <v>61</v>
      </c>
      <c r="S5" s="143"/>
      <c r="T5" s="143"/>
      <c r="U5" s="143"/>
      <c r="V5" s="143"/>
      <c r="W5" s="144"/>
    </row>
    <row r="6" spans="1:23" ht="21.75" customHeight="1">
      <c r="A6" s="176"/>
      <c r="B6" s="177"/>
      <c r="C6" s="176"/>
      <c r="D6" s="176"/>
      <c r="E6" s="184"/>
      <c r="F6" s="184"/>
      <c r="G6" s="184"/>
      <c r="H6" s="184"/>
      <c r="I6" s="177"/>
      <c r="J6" s="187" t="s">
        <v>57</v>
      </c>
      <c r="K6" s="149"/>
      <c r="L6" s="183" t="s">
        <v>58</v>
      </c>
      <c r="M6" s="183" t="s">
        <v>59</v>
      </c>
      <c r="N6" s="183" t="s">
        <v>57</v>
      </c>
      <c r="O6" s="183" t="s">
        <v>58</v>
      </c>
      <c r="P6" s="183" t="s">
        <v>59</v>
      </c>
      <c r="Q6" s="184"/>
      <c r="R6" s="183" t="s">
        <v>56</v>
      </c>
      <c r="S6" s="183" t="s">
        <v>63</v>
      </c>
      <c r="T6" s="183" t="s">
        <v>197</v>
      </c>
      <c r="U6" s="183" t="s">
        <v>65</v>
      </c>
      <c r="V6" s="183" t="s">
        <v>66</v>
      </c>
      <c r="W6" s="183" t="s">
        <v>67</v>
      </c>
    </row>
    <row r="7" spans="1:23" ht="21" customHeight="1">
      <c r="A7" s="177"/>
      <c r="B7" s="177"/>
      <c r="C7" s="177"/>
      <c r="D7" s="177"/>
      <c r="E7" s="177"/>
      <c r="F7" s="177"/>
      <c r="G7" s="177"/>
      <c r="H7" s="177"/>
      <c r="I7" s="177"/>
      <c r="J7" s="188" t="s">
        <v>56</v>
      </c>
      <c r="K7" s="150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</row>
    <row r="8" spans="1:23" ht="39.75" customHeight="1">
      <c r="A8" s="182"/>
      <c r="B8" s="148"/>
      <c r="C8" s="182"/>
      <c r="D8" s="182"/>
      <c r="E8" s="185"/>
      <c r="F8" s="185"/>
      <c r="G8" s="185"/>
      <c r="H8" s="185"/>
      <c r="I8" s="148"/>
      <c r="J8" s="41" t="s">
        <v>56</v>
      </c>
      <c r="K8" s="41" t="s">
        <v>257</v>
      </c>
      <c r="L8" s="185"/>
      <c r="M8" s="185"/>
      <c r="N8" s="185"/>
      <c r="O8" s="185"/>
      <c r="P8" s="185"/>
      <c r="Q8" s="185"/>
      <c r="R8" s="185"/>
      <c r="S8" s="185"/>
      <c r="T8" s="185"/>
      <c r="U8" s="148"/>
      <c r="V8" s="185"/>
      <c r="W8" s="185"/>
    </row>
    <row r="9" spans="1:23" ht="15" customHeight="1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25">
        <v>12</v>
      </c>
      <c r="M9" s="25">
        <v>13</v>
      </c>
      <c r="N9" s="25">
        <v>14</v>
      </c>
      <c r="O9" s="25">
        <v>15</v>
      </c>
      <c r="P9" s="25">
        <v>16</v>
      </c>
      <c r="Q9" s="25">
        <v>17</v>
      </c>
      <c r="R9" s="25">
        <v>18</v>
      </c>
      <c r="S9" s="25">
        <v>19</v>
      </c>
      <c r="T9" s="25">
        <v>20</v>
      </c>
      <c r="U9" s="11">
        <v>21</v>
      </c>
      <c r="V9" s="25">
        <v>22</v>
      </c>
      <c r="W9" s="11">
        <v>23</v>
      </c>
    </row>
    <row r="10" spans="1:23" ht="18.95" customHeight="1">
      <c r="A10" s="43" t="s">
        <v>258</v>
      </c>
      <c r="B10" s="43" t="s">
        <v>259</v>
      </c>
      <c r="C10" s="43" t="s">
        <v>260</v>
      </c>
      <c r="D10" s="43" t="s">
        <v>69</v>
      </c>
      <c r="E10" s="43" t="s">
        <v>103</v>
      </c>
      <c r="F10" s="43" t="s">
        <v>104</v>
      </c>
      <c r="G10" s="43" t="s">
        <v>229</v>
      </c>
      <c r="H10" s="43" t="s">
        <v>230</v>
      </c>
      <c r="I10" s="81">
        <v>236400</v>
      </c>
      <c r="J10" s="81"/>
      <c r="K10" s="81"/>
      <c r="L10" s="81"/>
      <c r="M10" s="81"/>
      <c r="N10" s="81"/>
      <c r="O10" s="81"/>
      <c r="P10" s="81"/>
      <c r="Q10" s="81">
        <v>236400</v>
      </c>
      <c r="R10" s="81"/>
      <c r="S10" s="81"/>
      <c r="T10" s="81"/>
      <c r="U10" s="81"/>
      <c r="V10" s="81"/>
      <c r="W10" s="81"/>
    </row>
    <row r="11" spans="1:23" ht="18.75" customHeight="1">
      <c r="A11" s="43" t="s">
        <v>258</v>
      </c>
      <c r="B11" s="43" t="s">
        <v>261</v>
      </c>
      <c r="C11" s="43" t="s">
        <v>262</v>
      </c>
      <c r="D11" s="43" t="s">
        <v>69</v>
      </c>
      <c r="E11" s="43" t="s">
        <v>101</v>
      </c>
      <c r="F11" s="43" t="s">
        <v>102</v>
      </c>
      <c r="G11" s="43" t="s">
        <v>263</v>
      </c>
      <c r="H11" s="43" t="s">
        <v>264</v>
      </c>
      <c r="I11" s="81">
        <v>189600</v>
      </c>
      <c r="J11" s="81">
        <v>189600</v>
      </c>
      <c r="K11" s="81">
        <v>189600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</row>
    <row r="12" spans="1:23" ht="14.25" customHeight="1">
      <c r="A12" s="43" t="s">
        <v>258</v>
      </c>
      <c r="B12" s="43" t="s">
        <v>265</v>
      </c>
      <c r="C12" s="43" t="s">
        <v>266</v>
      </c>
      <c r="D12" s="43" t="s">
        <v>69</v>
      </c>
      <c r="E12" s="43" t="s">
        <v>101</v>
      </c>
      <c r="F12" s="43" t="s">
        <v>102</v>
      </c>
      <c r="G12" s="43" t="s">
        <v>263</v>
      </c>
      <c r="H12" s="43" t="s">
        <v>264</v>
      </c>
      <c r="I12" s="81">
        <v>758400</v>
      </c>
      <c r="J12" s="81"/>
      <c r="K12" s="81"/>
      <c r="L12" s="81"/>
      <c r="M12" s="81"/>
      <c r="N12" s="81"/>
      <c r="O12" s="81"/>
      <c r="P12" s="81"/>
      <c r="Q12" s="81"/>
      <c r="R12" s="81">
        <v>758400</v>
      </c>
      <c r="S12" s="81"/>
      <c r="T12" s="81"/>
      <c r="U12" s="81"/>
      <c r="V12" s="81"/>
      <c r="W12" s="81">
        <v>758400</v>
      </c>
    </row>
    <row r="13" spans="1:23" ht="14.25" customHeight="1">
      <c r="A13" s="43" t="s">
        <v>258</v>
      </c>
      <c r="B13" s="43" t="s">
        <v>267</v>
      </c>
      <c r="C13" s="43" t="s">
        <v>268</v>
      </c>
      <c r="D13" s="43" t="s">
        <v>69</v>
      </c>
      <c r="E13" s="43" t="s">
        <v>101</v>
      </c>
      <c r="F13" s="43" t="s">
        <v>102</v>
      </c>
      <c r="G13" s="43" t="s">
        <v>229</v>
      </c>
      <c r="H13" s="43" t="s">
        <v>230</v>
      </c>
      <c r="I13" s="81">
        <v>2000</v>
      </c>
      <c r="J13" s="81"/>
      <c r="K13" s="81"/>
      <c r="L13" s="81"/>
      <c r="M13" s="81"/>
      <c r="N13" s="81"/>
      <c r="O13" s="81"/>
      <c r="P13" s="81"/>
      <c r="Q13" s="81"/>
      <c r="R13" s="81">
        <v>2000</v>
      </c>
      <c r="S13" s="81"/>
      <c r="T13" s="81"/>
      <c r="U13" s="81"/>
      <c r="V13" s="81"/>
      <c r="W13" s="81">
        <v>2000</v>
      </c>
    </row>
    <row r="14" spans="1:23" ht="14.25" customHeight="1">
      <c r="A14" s="171" t="s">
        <v>173</v>
      </c>
      <c r="B14" s="172"/>
      <c r="C14" s="172"/>
      <c r="D14" s="172"/>
      <c r="E14" s="172"/>
      <c r="F14" s="172"/>
      <c r="G14" s="172"/>
      <c r="H14" s="132"/>
      <c r="I14" s="81">
        <v>1186400</v>
      </c>
      <c r="J14" s="81">
        <v>189600</v>
      </c>
      <c r="K14" s="81">
        <v>189600</v>
      </c>
      <c r="L14" s="81"/>
      <c r="M14" s="81"/>
      <c r="N14" s="81"/>
      <c r="O14" s="81"/>
      <c r="P14" s="81"/>
      <c r="Q14" s="81">
        <v>236400</v>
      </c>
      <c r="R14" s="81">
        <v>760400</v>
      </c>
      <c r="S14" s="81"/>
      <c r="T14" s="81"/>
      <c r="U14" s="81"/>
      <c r="V14" s="81"/>
      <c r="W14" s="81">
        <v>760400</v>
      </c>
    </row>
    <row r="15" spans="1:23" ht="14.25" customHeight="1">
      <c r="D15" s="17"/>
    </row>
    <row r="16" spans="1:23" ht="14.25" customHeight="1">
      <c r="B16" s="80"/>
    </row>
    <row r="25" spans="4:4" ht="14.25" customHeight="1">
      <c r="D25" s="17"/>
    </row>
    <row r="33" spans="2:4" ht="14.25" customHeight="1">
      <c r="B33" s="17"/>
      <c r="D33" s="17"/>
    </row>
    <row r="37" spans="2:4" ht="14.25" customHeight="1">
      <c r="B37" s="17"/>
      <c r="D37" s="17"/>
    </row>
  </sheetData>
  <mergeCells count="28">
    <mergeCell ref="V6:V8"/>
    <mergeCell ref="W6:W8"/>
    <mergeCell ref="J6:K7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A3:W3"/>
    <mergeCell ref="A4:H4"/>
    <mergeCell ref="J5:M5"/>
    <mergeCell ref="N5:P5"/>
    <mergeCell ref="R5:W5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</mergeCells>
  <phoneticPr fontId="19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36"/>
  <sheetViews>
    <sheetView showZeros="0" workbookViewId="0">
      <pane ySplit="1" topLeftCell="A2" activePane="bottomLeft" state="frozen"/>
      <selection pane="bottomLeft" activeCell="C12" sqref="C12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3" t="s">
        <v>269</v>
      </c>
    </row>
    <row r="3" spans="1:10" ht="39.75" customHeight="1">
      <c r="A3" s="189" t="str">
        <f>"2025"&amp;"年部门项目支出绩效目标表"</f>
        <v>2025年部门项目支出绩效目标表</v>
      </c>
      <c r="B3" s="162"/>
      <c r="C3" s="162"/>
      <c r="D3" s="162"/>
      <c r="E3" s="162"/>
      <c r="F3" s="161"/>
      <c r="G3" s="162"/>
      <c r="H3" s="161"/>
      <c r="I3" s="161"/>
      <c r="J3" s="162"/>
    </row>
    <row r="4" spans="1:10" ht="17.25" customHeight="1">
      <c r="A4" s="163" t="s">
        <v>71</v>
      </c>
      <c r="B4" s="104"/>
      <c r="C4" s="104"/>
      <c r="D4" s="104"/>
      <c r="E4" s="104"/>
      <c r="F4" s="104"/>
      <c r="G4" s="104"/>
      <c r="H4" s="104"/>
    </row>
    <row r="5" spans="1:10" ht="44.25" customHeight="1">
      <c r="A5" s="41" t="s">
        <v>184</v>
      </c>
      <c r="B5" s="41" t="s">
        <v>270</v>
      </c>
      <c r="C5" s="41" t="s">
        <v>271</v>
      </c>
      <c r="D5" s="41" t="s">
        <v>272</v>
      </c>
      <c r="E5" s="41" t="s">
        <v>273</v>
      </c>
      <c r="F5" s="42" t="s">
        <v>274</v>
      </c>
      <c r="G5" s="41" t="s">
        <v>275</v>
      </c>
      <c r="H5" s="42" t="s">
        <v>276</v>
      </c>
      <c r="I5" s="42" t="s">
        <v>277</v>
      </c>
      <c r="J5" s="41" t="s">
        <v>278</v>
      </c>
    </row>
    <row r="6" spans="1:10" ht="18.75" customHeight="1">
      <c r="A6" s="76">
        <v>1</v>
      </c>
      <c r="B6" s="76">
        <v>2</v>
      </c>
      <c r="C6" s="76">
        <v>3</v>
      </c>
      <c r="D6" s="76">
        <v>4</v>
      </c>
      <c r="E6" s="76">
        <v>5</v>
      </c>
      <c r="F6" s="25">
        <v>6</v>
      </c>
      <c r="G6" s="76">
        <v>7</v>
      </c>
      <c r="H6" s="25">
        <v>8</v>
      </c>
      <c r="I6" s="25">
        <v>9</v>
      </c>
      <c r="J6" s="76">
        <v>10</v>
      </c>
    </row>
    <row r="7" spans="1:10" ht="30" customHeight="1">
      <c r="A7" s="190" t="s">
        <v>262</v>
      </c>
      <c r="B7" s="191" t="s">
        <v>279</v>
      </c>
      <c r="C7" s="21" t="s">
        <v>280</v>
      </c>
      <c r="D7" s="21" t="s">
        <v>281</v>
      </c>
      <c r="E7" s="78" t="s">
        <v>282</v>
      </c>
      <c r="F7" s="21" t="s">
        <v>283</v>
      </c>
      <c r="G7" s="78" t="s">
        <v>284</v>
      </c>
      <c r="H7" s="21" t="s">
        <v>285</v>
      </c>
      <c r="I7" s="21" t="s">
        <v>286</v>
      </c>
      <c r="J7" s="78" t="s">
        <v>287</v>
      </c>
    </row>
    <row r="8" spans="1:10" ht="30" customHeight="1">
      <c r="A8" s="190"/>
      <c r="B8" s="191" t="s">
        <v>279</v>
      </c>
      <c r="C8" s="21" t="s">
        <v>288</v>
      </c>
      <c r="D8" s="21" t="s">
        <v>289</v>
      </c>
      <c r="E8" s="78" t="s">
        <v>290</v>
      </c>
      <c r="F8" s="21" t="s">
        <v>291</v>
      </c>
      <c r="G8" s="78" t="s">
        <v>292</v>
      </c>
      <c r="H8" s="21" t="s">
        <v>293</v>
      </c>
      <c r="I8" s="21" t="s">
        <v>286</v>
      </c>
      <c r="J8" s="78" t="s">
        <v>294</v>
      </c>
    </row>
    <row r="9" spans="1:10" ht="30" customHeight="1">
      <c r="A9" s="190"/>
      <c r="B9" s="191" t="s">
        <v>279</v>
      </c>
      <c r="C9" s="21" t="s">
        <v>295</v>
      </c>
      <c r="D9" s="21" t="s">
        <v>296</v>
      </c>
      <c r="E9" s="78" t="s">
        <v>290</v>
      </c>
      <c r="F9" s="21" t="s">
        <v>291</v>
      </c>
      <c r="G9" s="78" t="s">
        <v>292</v>
      </c>
      <c r="H9" s="21" t="s">
        <v>293</v>
      </c>
      <c r="I9" s="21" t="s">
        <v>286</v>
      </c>
      <c r="J9" s="78" t="s">
        <v>294</v>
      </c>
    </row>
    <row r="10" spans="1:10" ht="30" customHeight="1">
      <c r="A10" s="190" t="s">
        <v>260</v>
      </c>
      <c r="B10" s="191" t="s">
        <v>297</v>
      </c>
      <c r="C10" s="21" t="s">
        <v>280</v>
      </c>
      <c r="D10" s="21" t="s">
        <v>281</v>
      </c>
      <c r="E10" s="78" t="s">
        <v>297</v>
      </c>
      <c r="F10" s="21" t="s">
        <v>283</v>
      </c>
      <c r="G10" s="78" t="s">
        <v>298</v>
      </c>
      <c r="H10" s="21" t="s">
        <v>285</v>
      </c>
      <c r="I10" s="21" t="s">
        <v>286</v>
      </c>
      <c r="J10" s="78" t="s">
        <v>287</v>
      </c>
    </row>
    <row r="11" spans="1:10" ht="30" customHeight="1">
      <c r="A11" s="190"/>
      <c r="B11" s="191" t="s">
        <v>297</v>
      </c>
      <c r="C11" s="21" t="s">
        <v>288</v>
      </c>
      <c r="D11" s="21" t="s">
        <v>289</v>
      </c>
      <c r="E11" s="78" t="s">
        <v>299</v>
      </c>
      <c r="F11" s="21" t="s">
        <v>291</v>
      </c>
      <c r="G11" s="78" t="s">
        <v>300</v>
      </c>
      <c r="H11" s="21" t="s">
        <v>293</v>
      </c>
      <c r="I11" s="21" t="s">
        <v>286</v>
      </c>
      <c r="J11" s="78" t="s">
        <v>301</v>
      </c>
    </row>
    <row r="12" spans="1:10" ht="30" customHeight="1">
      <c r="A12" s="190"/>
      <c r="B12" s="191" t="s">
        <v>297</v>
      </c>
      <c r="C12" s="21" t="s">
        <v>295</v>
      </c>
      <c r="D12" s="21" t="s">
        <v>296</v>
      </c>
      <c r="E12" s="78" t="s">
        <v>302</v>
      </c>
      <c r="F12" s="21" t="s">
        <v>291</v>
      </c>
      <c r="G12" s="78" t="s">
        <v>292</v>
      </c>
      <c r="H12" s="21" t="s">
        <v>293</v>
      </c>
      <c r="I12" s="21" t="s">
        <v>286</v>
      </c>
      <c r="J12" s="78" t="s">
        <v>303</v>
      </c>
    </row>
    <row r="13" spans="1:10" ht="30" customHeight="1">
      <c r="A13" s="190" t="s">
        <v>268</v>
      </c>
      <c r="B13" s="191" t="s">
        <v>304</v>
      </c>
      <c r="C13" s="21" t="s">
        <v>280</v>
      </c>
      <c r="D13" s="21" t="s">
        <v>281</v>
      </c>
      <c r="E13" s="78" t="s">
        <v>305</v>
      </c>
      <c r="F13" s="21" t="s">
        <v>283</v>
      </c>
      <c r="G13" s="78" t="s">
        <v>306</v>
      </c>
      <c r="H13" s="21" t="s">
        <v>293</v>
      </c>
      <c r="I13" s="21" t="s">
        <v>286</v>
      </c>
      <c r="J13" s="78" t="s">
        <v>307</v>
      </c>
    </row>
    <row r="14" spans="1:10" ht="30" customHeight="1">
      <c r="A14" s="190"/>
      <c r="B14" s="191" t="s">
        <v>304</v>
      </c>
      <c r="C14" s="21" t="s">
        <v>288</v>
      </c>
      <c r="D14" s="21" t="s">
        <v>289</v>
      </c>
      <c r="E14" s="78" t="s">
        <v>308</v>
      </c>
      <c r="F14" s="21" t="s">
        <v>291</v>
      </c>
      <c r="G14" s="78" t="s">
        <v>292</v>
      </c>
      <c r="H14" s="21" t="s">
        <v>293</v>
      </c>
      <c r="I14" s="21" t="s">
        <v>286</v>
      </c>
      <c r="J14" s="78" t="s">
        <v>309</v>
      </c>
    </row>
    <row r="15" spans="1:10" ht="30" customHeight="1">
      <c r="A15" s="190"/>
      <c r="B15" s="191" t="s">
        <v>304</v>
      </c>
      <c r="C15" s="21" t="s">
        <v>295</v>
      </c>
      <c r="D15" s="21" t="s">
        <v>296</v>
      </c>
      <c r="E15" s="78" t="s">
        <v>308</v>
      </c>
      <c r="F15" s="21" t="s">
        <v>291</v>
      </c>
      <c r="G15" s="78" t="s">
        <v>292</v>
      </c>
      <c r="H15" s="21" t="s">
        <v>293</v>
      </c>
      <c r="I15" s="21" t="s">
        <v>286</v>
      </c>
      <c r="J15" s="78" t="s">
        <v>309</v>
      </c>
    </row>
    <row r="16" spans="1:10" ht="30" customHeight="1">
      <c r="A16" s="190" t="s">
        <v>266</v>
      </c>
      <c r="B16" s="191" t="s">
        <v>310</v>
      </c>
      <c r="C16" s="21" t="s">
        <v>280</v>
      </c>
      <c r="D16" s="21" t="s">
        <v>281</v>
      </c>
      <c r="E16" s="78" t="s">
        <v>282</v>
      </c>
      <c r="F16" s="21" t="s">
        <v>283</v>
      </c>
      <c r="G16" s="78" t="s">
        <v>284</v>
      </c>
      <c r="H16" s="21" t="s">
        <v>285</v>
      </c>
      <c r="I16" s="21" t="s">
        <v>286</v>
      </c>
      <c r="J16" s="78" t="s">
        <v>311</v>
      </c>
    </row>
    <row r="17" spans="1:10" ht="30" customHeight="1">
      <c r="A17" s="190"/>
      <c r="B17" s="191" t="s">
        <v>310</v>
      </c>
      <c r="C17" s="21" t="s">
        <v>288</v>
      </c>
      <c r="D17" s="21" t="s">
        <v>289</v>
      </c>
      <c r="E17" s="78" t="s">
        <v>290</v>
      </c>
      <c r="F17" s="21" t="s">
        <v>291</v>
      </c>
      <c r="G17" s="78" t="s">
        <v>292</v>
      </c>
      <c r="H17" s="21" t="s">
        <v>293</v>
      </c>
      <c r="I17" s="21" t="s">
        <v>286</v>
      </c>
      <c r="J17" s="78" t="s">
        <v>294</v>
      </c>
    </row>
    <row r="18" spans="1:10" ht="30" customHeight="1">
      <c r="A18" s="190"/>
      <c r="B18" s="191" t="s">
        <v>310</v>
      </c>
      <c r="C18" s="21" t="s">
        <v>295</v>
      </c>
      <c r="D18" s="21" t="s">
        <v>296</v>
      </c>
      <c r="E18" s="78" t="s">
        <v>290</v>
      </c>
      <c r="F18" s="21" t="s">
        <v>291</v>
      </c>
      <c r="G18" s="78" t="s">
        <v>292</v>
      </c>
      <c r="H18" s="21" t="s">
        <v>293</v>
      </c>
      <c r="I18" s="21" t="s">
        <v>286</v>
      </c>
      <c r="J18" s="78" t="s">
        <v>294</v>
      </c>
    </row>
    <row r="24" spans="1:10" ht="12" customHeight="1">
      <c r="D24" s="17"/>
    </row>
    <row r="32" spans="1:10" ht="12" customHeight="1">
      <c r="B32" s="17"/>
      <c r="D32" s="17"/>
    </row>
    <row r="36" spans="2:4" ht="12" customHeight="1">
      <c r="B36" s="17"/>
      <c r="D36" s="17"/>
    </row>
  </sheetData>
  <mergeCells count="10">
    <mergeCell ref="A16:A18"/>
    <mergeCell ref="B7:B9"/>
    <mergeCell ref="B10:B12"/>
    <mergeCell ref="B13:B15"/>
    <mergeCell ref="B16:B18"/>
    <mergeCell ref="A3:J3"/>
    <mergeCell ref="A4:H4"/>
    <mergeCell ref="A7:A9"/>
    <mergeCell ref="A10:A12"/>
    <mergeCell ref="A13:A15"/>
  </mergeCells>
  <phoneticPr fontId="19" type="noConversion"/>
  <printOptions horizontalCentered="1"/>
  <pageMargins left="0.96" right="0.96" top="0.72" bottom="0.72" header="0" footer="0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37"/>
  <sheetViews>
    <sheetView showZeros="0" workbookViewId="0">
      <pane ySplit="1" topLeftCell="A2" activePane="bottomLeft" state="frozen"/>
      <selection pane="bottomLeft" activeCell="B16" sqref="B16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71">
        <v>1</v>
      </c>
      <c r="B2" s="72">
        <v>0</v>
      </c>
      <c r="C2" s="71">
        <v>1</v>
      </c>
      <c r="D2" s="73"/>
      <c r="E2" s="73"/>
      <c r="F2" s="70" t="s">
        <v>312</v>
      </c>
    </row>
    <row r="3" spans="1:6" ht="42" customHeight="1">
      <c r="A3" s="192" t="str">
        <f>"2025"&amp;"年部门政府性基金预算支出预算表"</f>
        <v>2025年部门政府性基金预算支出预算表</v>
      </c>
      <c r="B3" s="192" t="s">
        <v>313</v>
      </c>
      <c r="C3" s="193"/>
      <c r="D3" s="139"/>
      <c r="E3" s="139"/>
      <c r="F3" s="139"/>
    </row>
    <row r="4" spans="1:6" ht="13.5" customHeight="1">
      <c r="A4" s="163" t="s">
        <v>71</v>
      </c>
      <c r="B4" s="163" t="s">
        <v>314</v>
      </c>
      <c r="C4" s="194"/>
      <c r="D4" s="73"/>
      <c r="E4" s="73"/>
      <c r="F4" s="70" t="s">
        <v>1</v>
      </c>
    </row>
    <row r="5" spans="1:6" ht="19.5" customHeight="1">
      <c r="A5" s="147" t="s">
        <v>315</v>
      </c>
      <c r="B5" s="196" t="s">
        <v>72</v>
      </c>
      <c r="C5" s="147" t="s">
        <v>73</v>
      </c>
      <c r="D5" s="169" t="s">
        <v>316</v>
      </c>
      <c r="E5" s="143"/>
      <c r="F5" s="144"/>
    </row>
    <row r="6" spans="1:6" ht="18.75" customHeight="1">
      <c r="A6" s="179"/>
      <c r="B6" s="197"/>
      <c r="C6" s="179"/>
      <c r="D6" s="9" t="s">
        <v>54</v>
      </c>
      <c r="E6" s="8" t="s">
        <v>75</v>
      </c>
      <c r="F6" s="9" t="s">
        <v>76</v>
      </c>
    </row>
    <row r="7" spans="1:6" ht="18.75" customHeight="1">
      <c r="A7" s="42">
        <v>1</v>
      </c>
      <c r="B7" s="74" t="s">
        <v>83</v>
      </c>
      <c r="C7" s="42">
        <v>3</v>
      </c>
      <c r="D7" s="75">
        <v>4</v>
      </c>
      <c r="E7" s="75">
        <v>5</v>
      </c>
      <c r="F7" s="75">
        <v>6</v>
      </c>
    </row>
    <row r="8" spans="1:6" ht="21" customHeight="1">
      <c r="A8" s="21"/>
      <c r="B8" s="21"/>
      <c r="C8" s="21"/>
      <c r="D8" s="53"/>
      <c r="E8" s="53"/>
      <c r="F8" s="53"/>
    </row>
    <row r="9" spans="1:6" ht="21" customHeight="1">
      <c r="A9" s="21"/>
      <c r="B9" s="21"/>
      <c r="C9" s="21"/>
      <c r="D9" s="53"/>
      <c r="E9" s="53"/>
      <c r="F9" s="53"/>
    </row>
    <row r="10" spans="1:6" ht="18.75" customHeight="1">
      <c r="A10" s="110" t="s">
        <v>173</v>
      </c>
      <c r="B10" s="110"/>
      <c r="C10" s="195"/>
      <c r="D10" s="53"/>
      <c r="E10" s="53"/>
      <c r="F10" s="53"/>
    </row>
    <row r="11" spans="1:6" ht="21" customHeight="1">
      <c r="A11" s="237" t="s">
        <v>384</v>
      </c>
      <c r="B11" s="17"/>
      <c r="D11" s="17"/>
    </row>
    <row r="14" spans="1:6" ht="14.25" customHeight="1">
      <c r="D14" s="17"/>
    </row>
    <row r="15" spans="1:6" ht="14.25" customHeight="1">
      <c r="D15" s="17"/>
    </row>
    <row r="16" spans="1:6" ht="14.25" customHeight="1">
      <c r="B16" s="17"/>
    </row>
    <row r="25" spans="4:4" ht="14.25" customHeight="1">
      <c r="D25" s="17"/>
    </row>
    <row r="33" spans="2:4" ht="14.25" customHeight="1">
      <c r="B33" s="17"/>
      <c r="D33" s="17"/>
    </row>
    <row r="37" spans="2:4" ht="14.25" customHeight="1">
      <c r="B37" s="17"/>
      <c r="D37" s="17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honeticPr fontId="19" type="noConversion"/>
  <printOptions horizontalCentered="1"/>
  <pageMargins left="0.37" right="0.37" top="0.56000000000000005" bottom="0.56000000000000005" header="0.48" footer="0.48"/>
  <pageSetup paperSize="9" scale="9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37"/>
  <sheetViews>
    <sheetView showZeros="0" workbookViewId="0">
      <pane ySplit="1" topLeftCell="A2" activePane="bottomLeft" state="frozen"/>
      <selection pane="bottomLeft" activeCell="G45" sqref="G45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22.375" customWidth="1"/>
    <col min="6" max="6" width="7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55"/>
      <c r="C2" s="55"/>
      <c r="R2" s="3"/>
      <c r="S2" s="3" t="s">
        <v>317</v>
      </c>
    </row>
    <row r="3" spans="1:19" ht="41.25" customHeight="1">
      <c r="A3" s="198" t="str">
        <f>"2025"&amp;"年部门政府采购预算表"</f>
        <v>2025年部门政府采购预算表</v>
      </c>
      <c r="B3" s="161"/>
      <c r="C3" s="161"/>
      <c r="D3" s="162"/>
      <c r="E3" s="162"/>
      <c r="F3" s="162"/>
      <c r="G3" s="162"/>
      <c r="H3" s="162"/>
      <c r="I3" s="162"/>
      <c r="J3" s="162"/>
      <c r="K3" s="162"/>
      <c r="L3" s="162"/>
      <c r="M3" s="161"/>
      <c r="N3" s="162"/>
      <c r="O3" s="162"/>
      <c r="P3" s="161"/>
      <c r="Q3" s="162"/>
      <c r="R3" s="161"/>
      <c r="S3" s="161"/>
    </row>
    <row r="4" spans="1:19" ht="18.75" customHeight="1">
      <c r="A4" s="154" t="s">
        <v>71</v>
      </c>
      <c r="B4" s="199"/>
      <c r="C4" s="199"/>
      <c r="D4" s="200"/>
      <c r="E4" s="200"/>
      <c r="F4" s="200"/>
      <c r="G4" s="200"/>
      <c r="H4" s="200"/>
      <c r="I4" s="5"/>
      <c r="J4" s="5"/>
      <c r="K4" s="5"/>
      <c r="L4" s="5"/>
      <c r="R4" s="6"/>
      <c r="S4" s="70" t="s">
        <v>1</v>
      </c>
    </row>
    <row r="5" spans="1:19" ht="15.75" customHeight="1">
      <c r="A5" s="183" t="s">
        <v>182</v>
      </c>
      <c r="B5" s="211"/>
      <c r="C5" s="211" t="s">
        <v>318</v>
      </c>
      <c r="D5" s="213" t="s">
        <v>319</v>
      </c>
      <c r="E5" s="213" t="s">
        <v>320</v>
      </c>
      <c r="F5" s="213" t="s">
        <v>321</v>
      </c>
      <c r="G5" s="213" t="s">
        <v>322</v>
      </c>
      <c r="H5" s="213" t="s">
        <v>323</v>
      </c>
      <c r="I5" s="201" t="s">
        <v>189</v>
      </c>
      <c r="J5" s="201"/>
      <c r="K5" s="201"/>
      <c r="L5" s="201"/>
      <c r="M5" s="167"/>
      <c r="N5" s="201"/>
      <c r="O5" s="201"/>
      <c r="P5" s="166"/>
      <c r="Q5" s="201"/>
      <c r="R5" s="167"/>
      <c r="S5" s="168"/>
    </row>
    <row r="6" spans="1:19" ht="17.25" customHeight="1">
      <c r="A6" s="184"/>
      <c r="B6" s="212"/>
      <c r="C6" s="212"/>
      <c r="D6" s="214"/>
      <c r="E6" s="214"/>
      <c r="F6" s="214"/>
      <c r="G6" s="214"/>
      <c r="H6" s="214"/>
      <c r="I6" s="214" t="s">
        <v>54</v>
      </c>
      <c r="J6" s="214" t="s">
        <v>57</v>
      </c>
      <c r="K6" s="214" t="s">
        <v>324</v>
      </c>
      <c r="L6" s="214" t="s">
        <v>325</v>
      </c>
      <c r="M6" s="216" t="s">
        <v>326</v>
      </c>
      <c r="N6" s="202" t="s">
        <v>327</v>
      </c>
      <c r="O6" s="202"/>
      <c r="P6" s="203"/>
      <c r="Q6" s="202"/>
      <c r="R6" s="204"/>
      <c r="S6" s="205"/>
    </row>
    <row r="7" spans="1:19" ht="54" customHeight="1">
      <c r="A7" s="185"/>
      <c r="B7" s="205"/>
      <c r="C7" s="205"/>
      <c r="D7" s="215"/>
      <c r="E7" s="215"/>
      <c r="F7" s="215"/>
      <c r="G7" s="215"/>
      <c r="H7" s="215"/>
      <c r="I7" s="215"/>
      <c r="J7" s="215" t="s">
        <v>56</v>
      </c>
      <c r="K7" s="215"/>
      <c r="L7" s="215"/>
      <c r="M7" s="217"/>
      <c r="N7" s="58" t="s">
        <v>56</v>
      </c>
      <c r="O7" s="58" t="s">
        <v>63</v>
      </c>
      <c r="P7" s="57" t="s">
        <v>64</v>
      </c>
      <c r="Q7" s="58" t="s">
        <v>65</v>
      </c>
      <c r="R7" s="63" t="s">
        <v>66</v>
      </c>
      <c r="S7" s="57" t="s">
        <v>67</v>
      </c>
    </row>
    <row r="8" spans="1:19" ht="18" customHeight="1">
      <c r="A8" s="66">
        <v>1</v>
      </c>
      <c r="B8" s="66" t="s">
        <v>83</v>
      </c>
      <c r="C8" s="67">
        <v>3</v>
      </c>
      <c r="D8" s="67">
        <v>4</v>
      </c>
      <c r="E8" s="66">
        <v>5</v>
      </c>
      <c r="F8" s="66">
        <v>6</v>
      </c>
      <c r="G8" s="66">
        <v>7</v>
      </c>
      <c r="H8" s="66">
        <v>8</v>
      </c>
      <c r="I8" s="66">
        <v>9</v>
      </c>
      <c r="J8" s="66">
        <v>10</v>
      </c>
      <c r="K8" s="66">
        <v>11</v>
      </c>
      <c r="L8" s="66">
        <v>12</v>
      </c>
      <c r="M8" s="66">
        <v>13</v>
      </c>
      <c r="N8" s="66">
        <v>14</v>
      </c>
      <c r="O8" s="66">
        <v>15</v>
      </c>
      <c r="P8" s="66">
        <v>16</v>
      </c>
      <c r="Q8" s="66">
        <v>17</v>
      </c>
      <c r="R8" s="66">
        <v>18</v>
      </c>
      <c r="S8" s="66">
        <v>19</v>
      </c>
    </row>
    <row r="9" spans="1:19" ht="21" customHeight="1">
      <c r="A9" s="59" t="s">
        <v>199</v>
      </c>
      <c r="B9" s="60" t="s">
        <v>69</v>
      </c>
      <c r="C9" s="60" t="s">
        <v>228</v>
      </c>
      <c r="D9" s="61" t="s">
        <v>328</v>
      </c>
      <c r="E9" s="61" t="s">
        <v>328</v>
      </c>
      <c r="F9" s="61" t="s">
        <v>329</v>
      </c>
      <c r="G9" s="68">
        <v>1</v>
      </c>
      <c r="H9" s="53">
        <v>8000</v>
      </c>
      <c r="I9" s="53">
        <v>8000</v>
      </c>
      <c r="J9" s="53">
        <v>8000</v>
      </c>
      <c r="K9" s="53"/>
      <c r="L9" s="53"/>
      <c r="M9" s="53"/>
      <c r="N9" s="53"/>
      <c r="O9" s="53"/>
      <c r="P9" s="53"/>
      <c r="Q9" s="53"/>
      <c r="R9" s="53"/>
      <c r="S9" s="53"/>
    </row>
    <row r="10" spans="1:19" ht="21" customHeight="1">
      <c r="A10" s="59" t="s">
        <v>199</v>
      </c>
      <c r="B10" s="60" t="s">
        <v>69</v>
      </c>
      <c r="C10" s="60" t="s">
        <v>244</v>
      </c>
      <c r="D10" s="61" t="s">
        <v>330</v>
      </c>
      <c r="E10" s="61" t="s">
        <v>331</v>
      </c>
      <c r="F10" s="61" t="s">
        <v>332</v>
      </c>
      <c r="G10" s="68">
        <v>2</v>
      </c>
      <c r="H10" s="53">
        <v>6000</v>
      </c>
      <c r="I10" s="53">
        <v>6000</v>
      </c>
      <c r="J10" s="53">
        <v>6000</v>
      </c>
      <c r="K10" s="53"/>
      <c r="L10" s="53"/>
      <c r="M10" s="53"/>
      <c r="N10" s="53"/>
      <c r="O10" s="53"/>
      <c r="P10" s="53"/>
      <c r="Q10" s="53"/>
      <c r="R10" s="53"/>
      <c r="S10" s="53"/>
    </row>
    <row r="11" spans="1:19" ht="21" customHeight="1">
      <c r="A11" s="59" t="s">
        <v>199</v>
      </c>
      <c r="B11" s="60" t="s">
        <v>69</v>
      </c>
      <c r="C11" s="60" t="s">
        <v>244</v>
      </c>
      <c r="D11" s="61" t="s">
        <v>333</v>
      </c>
      <c r="E11" s="61" t="s">
        <v>333</v>
      </c>
      <c r="F11" s="61" t="s">
        <v>332</v>
      </c>
      <c r="G11" s="68">
        <v>2</v>
      </c>
      <c r="H11" s="53">
        <v>20000</v>
      </c>
      <c r="I11" s="53">
        <v>20000</v>
      </c>
      <c r="J11" s="53">
        <v>20000</v>
      </c>
      <c r="K11" s="53"/>
      <c r="L11" s="53"/>
      <c r="M11" s="53"/>
      <c r="N11" s="53"/>
      <c r="O11" s="53"/>
      <c r="P11" s="53"/>
      <c r="Q11" s="53"/>
      <c r="R11" s="53"/>
      <c r="S11" s="53"/>
    </row>
    <row r="12" spans="1:19" ht="14.25" customHeight="1">
      <c r="A12" s="59" t="s">
        <v>199</v>
      </c>
      <c r="B12" s="60" t="s">
        <v>69</v>
      </c>
      <c r="C12" s="60" t="s">
        <v>244</v>
      </c>
      <c r="D12" s="61" t="s">
        <v>334</v>
      </c>
      <c r="E12" s="61" t="s">
        <v>334</v>
      </c>
      <c r="F12" s="61" t="s">
        <v>332</v>
      </c>
      <c r="G12" s="68">
        <v>2</v>
      </c>
      <c r="H12" s="53">
        <v>3000</v>
      </c>
      <c r="I12" s="53">
        <v>3000</v>
      </c>
      <c r="J12" s="53">
        <v>3000</v>
      </c>
      <c r="K12" s="53"/>
      <c r="L12" s="53"/>
      <c r="M12" s="53"/>
      <c r="N12" s="53"/>
      <c r="O12" s="53"/>
      <c r="P12" s="53"/>
      <c r="Q12" s="53"/>
      <c r="R12" s="53"/>
      <c r="S12" s="53"/>
    </row>
    <row r="13" spans="1:19" ht="14.25" customHeight="1">
      <c r="A13" s="206" t="s">
        <v>173</v>
      </c>
      <c r="B13" s="207"/>
      <c r="C13" s="207"/>
      <c r="D13" s="208"/>
      <c r="E13" s="208"/>
      <c r="F13" s="208"/>
      <c r="G13" s="123"/>
      <c r="H13" s="53">
        <v>37000</v>
      </c>
      <c r="I13" s="53">
        <v>37000</v>
      </c>
      <c r="J13" s="53">
        <v>37000</v>
      </c>
      <c r="K13" s="53"/>
      <c r="L13" s="53"/>
      <c r="M13" s="53"/>
      <c r="N13" s="53"/>
      <c r="O13" s="53"/>
      <c r="P13" s="53"/>
      <c r="Q13" s="53"/>
      <c r="R13" s="53"/>
      <c r="S13" s="53"/>
    </row>
    <row r="14" spans="1:19" ht="14.25" customHeight="1">
      <c r="A14" s="154" t="s">
        <v>335</v>
      </c>
      <c r="B14" s="163"/>
      <c r="C14" s="163"/>
      <c r="D14" s="154"/>
      <c r="E14" s="154"/>
      <c r="F14" s="154"/>
      <c r="G14" s="209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</row>
    <row r="15" spans="1:19" ht="14.25" customHeight="1">
      <c r="D15" s="17"/>
    </row>
    <row r="16" spans="1:19" ht="14.25" customHeight="1">
      <c r="B16" s="69"/>
    </row>
    <row r="25" spans="4:4" ht="14.25" customHeight="1">
      <c r="D25" s="17"/>
    </row>
    <row r="33" spans="2:4" ht="14.25" customHeight="1">
      <c r="B33" s="17"/>
      <c r="D33" s="17"/>
    </row>
    <row r="37" spans="2:4" ht="14.25" customHeight="1">
      <c r="B37" s="17"/>
      <c r="D37" s="17"/>
    </row>
  </sheetData>
  <mergeCells count="19">
    <mergeCell ref="A14:S14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  <mergeCell ref="A3:S3"/>
    <mergeCell ref="A4:H4"/>
    <mergeCell ref="I5:S5"/>
    <mergeCell ref="N6:S6"/>
    <mergeCell ref="A13:G13"/>
  </mergeCells>
  <phoneticPr fontId="19" type="noConversion"/>
  <printOptions horizontalCentered="1"/>
  <pageMargins left="0.96" right="0.96" top="0.72" bottom="0.72" header="0" footer="0"/>
  <pageSetup paperSize="9" scale="6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T37"/>
  <sheetViews>
    <sheetView showZeros="0" workbookViewId="0">
      <pane ySplit="1" topLeftCell="A2" activePane="bottomLeft" state="frozen"/>
      <selection pane="bottomLeft" activeCell="E11" sqref="E11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49"/>
      <c r="B2" s="55"/>
      <c r="C2" s="55"/>
      <c r="D2" s="55"/>
      <c r="E2" s="55"/>
      <c r="F2" s="55"/>
      <c r="G2" s="55"/>
      <c r="H2" s="49"/>
      <c r="I2" s="49"/>
      <c r="J2" s="49"/>
      <c r="K2" s="49"/>
      <c r="L2" s="49"/>
      <c r="M2" s="49"/>
      <c r="N2" s="62"/>
      <c r="O2" s="49"/>
      <c r="P2" s="49"/>
      <c r="Q2" s="55"/>
      <c r="R2" s="49"/>
      <c r="S2" s="64"/>
      <c r="T2" s="64" t="s">
        <v>336</v>
      </c>
    </row>
    <row r="3" spans="1:20" ht="41.25" customHeight="1">
      <c r="A3" s="198" t="str">
        <f>"2025"&amp;"年部门政府购买服务预算表"</f>
        <v>2025年部门政府购买服务预算表</v>
      </c>
      <c r="B3" s="161"/>
      <c r="C3" s="161"/>
      <c r="D3" s="161"/>
      <c r="E3" s="161"/>
      <c r="F3" s="161"/>
      <c r="G3" s="161"/>
      <c r="H3" s="218"/>
      <c r="I3" s="218"/>
      <c r="J3" s="218"/>
      <c r="K3" s="218"/>
      <c r="L3" s="218"/>
      <c r="M3" s="218"/>
      <c r="N3" s="219"/>
      <c r="O3" s="218"/>
      <c r="P3" s="218"/>
      <c r="Q3" s="161"/>
      <c r="R3" s="218"/>
      <c r="S3" s="219"/>
      <c r="T3" s="161"/>
    </row>
    <row r="4" spans="1:20" ht="22.5" customHeight="1">
      <c r="A4" s="220" t="s">
        <v>71</v>
      </c>
      <c r="B4" s="199"/>
      <c r="C4" s="199"/>
      <c r="D4" s="199"/>
      <c r="E4" s="199"/>
      <c r="F4" s="199"/>
      <c r="G4" s="199"/>
      <c r="H4" s="221"/>
      <c r="I4" s="221"/>
      <c r="J4" s="48"/>
      <c r="K4" s="48"/>
      <c r="L4" s="48"/>
      <c r="M4" s="48"/>
      <c r="N4" s="62"/>
      <c r="O4" s="49"/>
      <c r="P4" s="49"/>
      <c r="Q4" s="55"/>
      <c r="R4" s="49"/>
      <c r="S4" s="65"/>
      <c r="T4" s="64" t="s">
        <v>1</v>
      </c>
    </row>
    <row r="5" spans="1:20" ht="24" customHeight="1">
      <c r="A5" s="183" t="s">
        <v>182</v>
      </c>
      <c r="B5" s="211"/>
      <c r="C5" s="211" t="s">
        <v>318</v>
      </c>
      <c r="D5" s="211" t="s">
        <v>337</v>
      </c>
      <c r="E5" s="211" t="s">
        <v>338</v>
      </c>
      <c r="F5" s="211" t="s">
        <v>339</v>
      </c>
      <c r="G5" s="211" t="s">
        <v>340</v>
      </c>
      <c r="H5" s="213" t="s">
        <v>341</v>
      </c>
      <c r="I5" s="213" t="s">
        <v>342</v>
      </c>
      <c r="J5" s="201" t="s">
        <v>189</v>
      </c>
      <c r="K5" s="201"/>
      <c r="L5" s="201"/>
      <c r="M5" s="201"/>
      <c r="N5" s="167"/>
      <c r="O5" s="201"/>
      <c r="P5" s="201"/>
      <c r="Q5" s="166"/>
      <c r="R5" s="201"/>
      <c r="S5" s="167"/>
      <c r="T5" s="168"/>
    </row>
    <row r="6" spans="1:20" ht="24" customHeight="1">
      <c r="A6" s="184"/>
      <c r="B6" s="212"/>
      <c r="C6" s="212"/>
      <c r="D6" s="212"/>
      <c r="E6" s="212"/>
      <c r="F6" s="212"/>
      <c r="G6" s="212"/>
      <c r="H6" s="214"/>
      <c r="I6" s="214"/>
      <c r="J6" s="214" t="s">
        <v>54</v>
      </c>
      <c r="K6" s="214" t="s">
        <v>57</v>
      </c>
      <c r="L6" s="214" t="s">
        <v>324</v>
      </c>
      <c r="M6" s="214" t="s">
        <v>325</v>
      </c>
      <c r="N6" s="216" t="s">
        <v>326</v>
      </c>
      <c r="O6" s="202" t="s">
        <v>327</v>
      </c>
      <c r="P6" s="202"/>
      <c r="Q6" s="203"/>
      <c r="R6" s="202"/>
      <c r="S6" s="204"/>
      <c r="T6" s="205"/>
    </row>
    <row r="7" spans="1:20" ht="54" customHeight="1">
      <c r="A7" s="185"/>
      <c r="B7" s="205"/>
      <c r="C7" s="205"/>
      <c r="D7" s="205"/>
      <c r="E7" s="205"/>
      <c r="F7" s="205"/>
      <c r="G7" s="205"/>
      <c r="H7" s="215"/>
      <c r="I7" s="215"/>
      <c r="J7" s="215"/>
      <c r="K7" s="215" t="s">
        <v>56</v>
      </c>
      <c r="L7" s="215"/>
      <c r="M7" s="215"/>
      <c r="N7" s="217"/>
      <c r="O7" s="58" t="s">
        <v>56</v>
      </c>
      <c r="P7" s="58" t="s">
        <v>63</v>
      </c>
      <c r="Q7" s="57" t="s">
        <v>64</v>
      </c>
      <c r="R7" s="58" t="s">
        <v>65</v>
      </c>
      <c r="S7" s="63" t="s">
        <v>66</v>
      </c>
      <c r="T7" s="57" t="s">
        <v>67</v>
      </c>
    </row>
    <row r="8" spans="1:20" ht="17.25" customHeight="1">
      <c r="A8" s="10">
        <v>1</v>
      </c>
      <c r="B8" s="57">
        <v>2</v>
      </c>
      <c r="C8" s="10">
        <v>3</v>
      </c>
      <c r="D8" s="10">
        <v>4</v>
      </c>
      <c r="E8" s="57">
        <v>5</v>
      </c>
      <c r="F8" s="10">
        <v>6</v>
      </c>
      <c r="G8" s="10">
        <v>7</v>
      </c>
      <c r="H8" s="57">
        <v>8</v>
      </c>
      <c r="I8" s="10">
        <v>9</v>
      </c>
      <c r="J8" s="10">
        <v>10</v>
      </c>
      <c r="K8" s="57">
        <v>11</v>
      </c>
      <c r="L8" s="10">
        <v>12</v>
      </c>
      <c r="M8" s="10">
        <v>13</v>
      </c>
      <c r="N8" s="57">
        <v>14</v>
      </c>
      <c r="O8" s="10">
        <v>15</v>
      </c>
      <c r="P8" s="10">
        <v>16</v>
      </c>
      <c r="Q8" s="57">
        <v>17</v>
      </c>
      <c r="R8" s="10">
        <v>18</v>
      </c>
      <c r="S8" s="10">
        <v>19</v>
      </c>
      <c r="T8" s="10">
        <v>20</v>
      </c>
    </row>
    <row r="9" spans="1:20" ht="21" customHeight="1">
      <c r="A9" s="59"/>
      <c r="B9" s="60"/>
      <c r="C9" s="60"/>
      <c r="D9" s="60"/>
      <c r="E9" s="60"/>
      <c r="F9" s="60"/>
      <c r="G9" s="60"/>
      <c r="H9" s="61"/>
      <c r="I9" s="61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  <row r="10" spans="1:20" ht="21" customHeight="1">
      <c r="A10" s="206"/>
      <c r="B10" s="207"/>
      <c r="C10" s="207"/>
      <c r="D10" s="207"/>
      <c r="E10" s="207"/>
      <c r="F10" s="207"/>
      <c r="G10" s="207"/>
      <c r="H10" s="208"/>
      <c r="I10" s="122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</row>
    <row r="11" spans="1:20" ht="24" customHeight="1">
      <c r="B11" s="17"/>
      <c r="D11" s="17"/>
      <c r="E11" s="238" t="s">
        <v>384</v>
      </c>
    </row>
    <row r="14" spans="1:20" ht="14.25" customHeight="1">
      <c r="D14" s="17"/>
    </row>
    <row r="15" spans="1:20" ht="14.25" customHeight="1">
      <c r="D15" s="17"/>
    </row>
    <row r="16" spans="1:20" ht="14.25" customHeight="1">
      <c r="B16" s="17"/>
    </row>
    <row r="25" spans="4:4" ht="14.25" customHeight="1">
      <c r="D25" s="17"/>
    </row>
    <row r="33" spans="2:4" ht="14.25" customHeight="1">
      <c r="B33" s="17"/>
      <c r="D33" s="17"/>
    </row>
    <row r="37" spans="2:4" ht="14.25" customHeight="1">
      <c r="B37" s="17"/>
      <c r="D37" s="17"/>
    </row>
  </sheetData>
  <mergeCells count="19">
    <mergeCell ref="L6:L7"/>
    <mergeCell ref="M6:M7"/>
    <mergeCell ref="N6:N7"/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</mergeCells>
  <phoneticPr fontId="19" type="noConversion"/>
  <printOptions horizontalCentered="1"/>
  <pageMargins left="0.96" right="0.96" top="0.72" bottom="0.72" header="0" footer="0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X37"/>
  <sheetViews>
    <sheetView showZeros="0" workbookViewId="0">
      <pane ySplit="1" topLeftCell="A2" activePane="bottomLeft" state="frozen"/>
      <selection pane="bottomLeft" activeCell="B17" sqref="B17"/>
    </sheetView>
  </sheetViews>
  <sheetFormatPr defaultColWidth="9.125" defaultRowHeight="14.25" customHeight="1"/>
  <cols>
    <col min="1" max="1" width="33" customWidth="1"/>
    <col min="2" max="2" width="18.625" customWidth="1"/>
    <col min="3" max="3" width="15.5" customWidth="1"/>
    <col min="4" max="4" width="13.625" customWidth="1"/>
    <col min="5" max="17" width="9.75" customWidth="1"/>
    <col min="18" max="18" width="14.5" customWidth="1"/>
    <col min="19" max="23" width="12.75" customWidth="1"/>
    <col min="24" max="24" width="14.75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7.25" customHeight="1">
      <c r="D2" s="47"/>
      <c r="W2" s="3"/>
      <c r="X2" s="3" t="s">
        <v>343</v>
      </c>
    </row>
    <row r="3" spans="1:24" ht="41.25" customHeight="1">
      <c r="A3" s="198" t="str">
        <f>"2025"&amp;"年区对下转移支付预算表"</f>
        <v>2025年区对下转移支付预算表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1"/>
      <c r="X3" s="161"/>
    </row>
    <row r="4" spans="1:24" ht="18" customHeight="1">
      <c r="A4" s="220" t="s">
        <v>71</v>
      </c>
      <c r="B4" s="221"/>
      <c r="C4" s="221"/>
      <c r="D4" s="222"/>
      <c r="E4" s="223"/>
      <c r="F4" s="223"/>
      <c r="G4" s="223"/>
      <c r="H4" s="223"/>
      <c r="I4" s="223"/>
      <c r="W4" s="6"/>
      <c r="X4" s="6" t="s">
        <v>1</v>
      </c>
    </row>
    <row r="5" spans="1:24" ht="19.5" customHeight="1">
      <c r="A5" s="186" t="s">
        <v>344</v>
      </c>
      <c r="B5" s="169" t="s">
        <v>189</v>
      </c>
      <c r="C5" s="143"/>
      <c r="D5" s="143"/>
      <c r="E5" s="169" t="s">
        <v>345</v>
      </c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66"/>
      <c r="X5" s="168"/>
    </row>
    <row r="6" spans="1:24" ht="40.5" customHeight="1">
      <c r="A6" s="148"/>
      <c r="B6" s="19" t="s">
        <v>54</v>
      </c>
      <c r="C6" s="7" t="s">
        <v>57</v>
      </c>
      <c r="D6" s="50" t="s">
        <v>324</v>
      </c>
      <c r="E6" s="30" t="s">
        <v>346</v>
      </c>
      <c r="F6" s="30" t="s">
        <v>347</v>
      </c>
      <c r="G6" s="30" t="s">
        <v>348</v>
      </c>
      <c r="H6" s="30" t="s">
        <v>349</v>
      </c>
      <c r="I6" s="30" t="s">
        <v>350</v>
      </c>
      <c r="J6" s="30" t="s">
        <v>351</v>
      </c>
      <c r="K6" s="30" t="s">
        <v>352</v>
      </c>
      <c r="L6" s="30" t="s">
        <v>353</v>
      </c>
      <c r="M6" s="30" t="s">
        <v>354</v>
      </c>
      <c r="N6" s="30" t="s">
        <v>355</v>
      </c>
      <c r="O6" s="30" t="s">
        <v>356</v>
      </c>
      <c r="P6" s="30" t="s">
        <v>357</v>
      </c>
      <c r="Q6" s="30" t="s">
        <v>358</v>
      </c>
      <c r="R6" s="30" t="s">
        <v>359</v>
      </c>
      <c r="S6" s="30" t="s">
        <v>360</v>
      </c>
      <c r="T6" s="30" t="s">
        <v>361</v>
      </c>
      <c r="U6" s="30" t="s">
        <v>362</v>
      </c>
      <c r="V6" s="30" t="s">
        <v>363</v>
      </c>
      <c r="W6" s="30" t="s">
        <v>364</v>
      </c>
      <c r="X6" s="54" t="s">
        <v>365</v>
      </c>
    </row>
    <row r="7" spans="1:24" ht="19.5" customHeight="1">
      <c r="A7" s="11">
        <v>1</v>
      </c>
      <c r="B7" s="51">
        <v>2</v>
      </c>
      <c r="C7" s="11">
        <v>3</v>
      </c>
      <c r="D7" s="52">
        <v>4</v>
      </c>
      <c r="E7" s="25">
        <v>5</v>
      </c>
      <c r="F7" s="11">
        <v>6</v>
      </c>
      <c r="G7" s="11">
        <v>7</v>
      </c>
      <c r="H7" s="52">
        <v>8</v>
      </c>
      <c r="I7" s="11">
        <v>9</v>
      </c>
      <c r="J7" s="11">
        <v>10</v>
      </c>
      <c r="K7" s="11">
        <v>11</v>
      </c>
      <c r="L7" s="52">
        <v>12</v>
      </c>
      <c r="M7" s="11">
        <v>13</v>
      </c>
      <c r="N7" s="11">
        <v>14</v>
      </c>
      <c r="O7" s="11">
        <v>15</v>
      </c>
      <c r="P7" s="52">
        <v>16</v>
      </c>
      <c r="Q7" s="11">
        <v>17</v>
      </c>
      <c r="R7" s="11">
        <v>18</v>
      </c>
      <c r="S7" s="11">
        <v>19</v>
      </c>
      <c r="T7" s="52">
        <v>20</v>
      </c>
      <c r="U7" s="52">
        <v>21</v>
      </c>
      <c r="V7" s="52">
        <v>22</v>
      </c>
      <c r="W7" s="25">
        <v>23</v>
      </c>
      <c r="X7" s="25">
        <v>24</v>
      </c>
    </row>
    <row r="8" spans="1:24" ht="19.5" customHeight="1">
      <c r="A8" s="20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</row>
    <row r="9" spans="1:24" ht="19.5" customHeight="1">
      <c r="A9" s="44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</row>
    <row r="10" spans="1:24" ht="21" customHeight="1">
      <c r="A10" s="240" t="s">
        <v>385</v>
      </c>
      <c r="B10" s="239"/>
    </row>
    <row r="11" spans="1:24" ht="14.25" customHeight="1">
      <c r="B11" s="17"/>
      <c r="D11" s="17"/>
    </row>
    <row r="14" spans="1:24" ht="14.25" customHeight="1">
      <c r="D14" s="17"/>
    </row>
    <row r="15" spans="1:24" ht="14.25" customHeight="1">
      <c r="D15" s="17"/>
    </row>
    <row r="16" spans="1:24" ht="14.25" customHeight="1">
      <c r="B16" s="17"/>
    </row>
    <row r="25" spans="4:4" ht="14.25" customHeight="1">
      <c r="D25" s="17"/>
    </row>
    <row r="33" spans="2:4" ht="14.25" customHeight="1">
      <c r="B33" s="17"/>
      <c r="D33" s="17"/>
    </row>
    <row r="37" spans="2:4" ht="14.25" customHeight="1">
      <c r="B37" s="17"/>
      <c r="D37" s="17"/>
    </row>
  </sheetData>
  <mergeCells count="5">
    <mergeCell ref="A3:X3"/>
    <mergeCell ref="A4:I4"/>
    <mergeCell ref="B5:D5"/>
    <mergeCell ref="E5:X5"/>
    <mergeCell ref="A5:A6"/>
  </mergeCells>
  <phoneticPr fontId="19" type="noConversion"/>
  <printOptions horizontalCentered="1"/>
  <pageMargins left="0.96" right="0.96" top="0.72" bottom="0.72" header="0" footer="0"/>
  <pageSetup paperSize="9" scale="57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37"/>
  <sheetViews>
    <sheetView showZeros="0" workbookViewId="0">
      <pane ySplit="1" topLeftCell="A2" activePane="bottomLeft" state="frozen"/>
      <selection pane="bottomLeft" activeCell="C29" sqref="C29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3" t="s">
        <v>366</v>
      </c>
    </row>
    <row r="3" spans="1:10" ht="41.25" customHeight="1">
      <c r="A3" s="189" t="str">
        <f>"2025"&amp;"年区对下转移支付绩效目标表"</f>
        <v>2025年区对下转移支付绩效目标表</v>
      </c>
      <c r="B3" s="162"/>
      <c r="C3" s="162"/>
      <c r="D3" s="162"/>
      <c r="E3" s="162"/>
      <c r="F3" s="161"/>
      <c r="G3" s="162"/>
      <c r="H3" s="161"/>
      <c r="I3" s="161"/>
      <c r="J3" s="162"/>
    </row>
    <row r="4" spans="1:10" ht="17.25" customHeight="1">
      <c r="A4" s="163" t="s">
        <v>71</v>
      </c>
      <c r="B4" s="104"/>
      <c r="C4" s="104"/>
      <c r="D4" s="104"/>
      <c r="E4" s="104"/>
      <c r="F4" s="104"/>
      <c r="G4" s="104"/>
      <c r="H4" s="104"/>
    </row>
    <row r="5" spans="1:10" ht="44.25" customHeight="1">
      <c r="A5" s="41" t="s">
        <v>344</v>
      </c>
      <c r="B5" s="41" t="s">
        <v>270</v>
      </c>
      <c r="C5" s="41" t="s">
        <v>271</v>
      </c>
      <c r="D5" s="41" t="s">
        <v>272</v>
      </c>
      <c r="E5" s="41" t="s">
        <v>273</v>
      </c>
      <c r="F5" s="42" t="s">
        <v>274</v>
      </c>
      <c r="G5" s="41" t="s">
        <v>275</v>
      </c>
      <c r="H5" s="42" t="s">
        <v>276</v>
      </c>
      <c r="I5" s="42" t="s">
        <v>277</v>
      </c>
      <c r="J5" s="41" t="s">
        <v>278</v>
      </c>
    </row>
    <row r="6" spans="1:10" ht="14.2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2">
        <v>6</v>
      </c>
      <c r="G6" s="41">
        <v>7</v>
      </c>
      <c r="H6" s="42">
        <v>8</v>
      </c>
      <c r="I6" s="42">
        <v>9</v>
      </c>
      <c r="J6" s="41">
        <v>10</v>
      </c>
    </row>
    <row r="7" spans="1:10" ht="24" customHeight="1">
      <c r="A7" s="20"/>
      <c r="B7" s="43"/>
      <c r="C7" s="44"/>
      <c r="D7" s="44"/>
      <c r="E7" s="45"/>
      <c r="F7" s="46"/>
      <c r="G7" s="45"/>
      <c r="H7" s="46"/>
      <c r="I7" s="46"/>
      <c r="J7" s="45"/>
    </row>
    <row r="8" spans="1:10" ht="24.95" customHeight="1">
      <c r="A8" s="20"/>
      <c r="B8" s="21"/>
      <c r="C8" s="21"/>
      <c r="D8" s="21"/>
      <c r="E8" s="20"/>
      <c r="F8" s="21"/>
      <c r="G8" s="20"/>
      <c r="H8" s="21"/>
      <c r="I8" s="21"/>
      <c r="J8" s="20"/>
    </row>
    <row r="9" spans="1:10" ht="39" customHeight="1">
      <c r="A9" s="240" t="s">
        <v>385</v>
      </c>
    </row>
    <row r="10" spans="1:10" ht="12" customHeight="1">
      <c r="B10" s="17"/>
    </row>
    <row r="11" spans="1:10" ht="12" customHeight="1">
      <c r="B11" s="17"/>
      <c r="D11" s="17"/>
    </row>
    <row r="14" spans="1:10" ht="12" customHeight="1">
      <c r="D14" s="17"/>
    </row>
    <row r="15" spans="1:10" ht="12" customHeight="1">
      <c r="D15" s="17"/>
    </row>
    <row r="16" spans="1:10" ht="12" customHeight="1">
      <c r="B16" s="17"/>
    </row>
    <row r="25" spans="4:4" ht="12" customHeight="1">
      <c r="D25" s="17"/>
    </row>
    <row r="33" spans="2:4" ht="12" customHeight="1">
      <c r="B33" s="17"/>
      <c r="D33" s="17"/>
    </row>
    <row r="37" spans="2:4" ht="12" customHeight="1">
      <c r="B37" s="17"/>
      <c r="D37" s="17"/>
    </row>
  </sheetData>
  <mergeCells count="2">
    <mergeCell ref="A3:J3"/>
    <mergeCell ref="A4:H4"/>
  </mergeCells>
  <phoneticPr fontId="19" type="noConversion"/>
  <printOptions horizontalCentered="1"/>
  <pageMargins left="0.96" right="0.96" top="0.72" bottom="0.72" header="0" footer="0"/>
  <pageSetup paperSize="9" scale="6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I37"/>
  <sheetViews>
    <sheetView showZeros="0" workbookViewId="0">
      <pane ySplit="1" topLeftCell="A2" activePane="bottomLeft" state="frozen"/>
      <selection pane="bottomLeft" activeCell="A10" sqref="A10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24" t="s">
        <v>367</v>
      </c>
      <c r="B2" s="225"/>
      <c r="C2" s="225"/>
      <c r="D2" s="226"/>
      <c r="E2" s="226"/>
      <c r="F2" s="226"/>
      <c r="G2" s="225"/>
      <c r="H2" s="225"/>
      <c r="I2" s="226"/>
    </row>
    <row r="3" spans="1:9" ht="41.25" customHeight="1">
      <c r="A3" s="103" t="str">
        <f>"2025"&amp;"年新增资产配置预算表"</f>
        <v>2025年新增资产配置预算表</v>
      </c>
      <c r="B3" s="153"/>
      <c r="C3" s="153"/>
      <c r="D3" s="152"/>
      <c r="E3" s="152"/>
      <c r="F3" s="152"/>
      <c r="G3" s="153"/>
      <c r="H3" s="153"/>
      <c r="I3" s="152"/>
    </row>
    <row r="4" spans="1:9" ht="14.25" customHeight="1">
      <c r="A4" s="105" t="s">
        <v>71</v>
      </c>
      <c r="B4" s="227"/>
      <c r="C4" s="227"/>
      <c r="D4" s="29"/>
      <c r="F4" s="28"/>
      <c r="G4" s="27"/>
      <c r="H4" s="27"/>
      <c r="I4" s="40" t="s">
        <v>1</v>
      </c>
    </row>
    <row r="5" spans="1:9" ht="28.5" customHeight="1">
      <c r="A5" s="156" t="s">
        <v>182</v>
      </c>
      <c r="B5" s="157" t="s">
        <v>315</v>
      </c>
      <c r="C5" s="115" t="s">
        <v>368</v>
      </c>
      <c r="D5" s="156" t="s">
        <v>369</v>
      </c>
      <c r="E5" s="156" t="s">
        <v>370</v>
      </c>
      <c r="F5" s="156" t="s">
        <v>371</v>
      </c>
      <c r="G5" s="157" t="s">
        <v>372</v>
      </c>
      <c r="H5" s="228"/>
      <c r="I5" s="156"/>
    </row>
    <row r="6" spans="1:9" ht="21" customHeight="1">
      <c r="A6" s="115"/>
      <c r="B6" s="160"/>
      <c r="C6" s="160"/>
      <c r="D6" s="159"/>
      <c r="E6" s="160"/>
      <c r="F6" s="160"/>
      <c r="G6" s="30" t="s">
        <v>322</v>
      </c>
      <c r="H6" s="30" t="s">
        <v>373</v>
      </c>
      <c r="I6" s="30" t="s">
        <v>374</v>
      </c>
    </row>
    <row r="7" spans="1:9" ht="17.25" customHeight="1">
      <c r="A7" s="31" t="s">
        <v>82</v>
      </c>
      <c r="B7" s="32"/>
      <c r="C7" s="33" t="s">
        <v>83</v>
      </c>
      <c r="D7" s="31" t="s">
        <v>84</v>
      </c>
      <c r="E7" s="34" t="s">
        <v>85</v>
      </c>
      <c r="F7" s="31" t="s">
        <v>86</v>
      </c>
      <c r="G7" s="33" t="s">
        <v>87</v>
      </c>
      <c r="H7" s="35" t="s">
        <v>88</v>
      </c>
      <c r="I7" s="34" t="s">
        <v>89</v>
      </c>
    </row>
    <row r="8" spans="1:9" ht="19.5" customHeight="1">
      <c r="A8" s="36"/>
      <c r="B8" s="23"/>
      <c r="C8" s="23"/>
      <c r="D8" s="20"/>
      <c r="E8" s="21"/>
      <c r="F8" s="35"/>
      <c r="G8" s="37"/>
      <c r="H8" s="38"/>
      <c r="I8" s="38"/>
    </row>
    <row r="9" spans="1:9" ht="19.5" customHeight="1">
      <c r="A9" s="229" t="s">
        <v>54</v>
      </c>
      <c r="B9" s="230"/>
      <c r="C9" s="230"/>
      <c r="D9" s="231"/>
      <c r="E9" s="232"/>
      <c r="F9" s="232"/>
      <c r="G9" s="37"/>
      <c r="H9" s="38"/>
      <c r="I9" s="38"/>
    </row>
    <row r="10" spans="1:9" ht="18" customHeight="1">
      <c r="A10" s="240" t="s">
        <v>384</v>
      </c>
      <c r="B10" s="17"/>
    </row>
    <row r="11" spans="1:9" ht="14.25" customHeight="1">
      <c r="B11" s="17"/>
      <c r="D11" s="17"/>
    </row>
    <row r="14" spans="1:9" ht="14.25" customHeight="1">
      <c r="D14" s="17"/>
    </row>
    <row r="15" spans="1:9" ht="14.25" customHeight="1">
      <c r="D15" s="17"/>
    </row>
    <row r="16" spans="1:9" ht="14.25" customHeight="1">
      <c r="B16" s="17"/>
    </row>
    <row r="25" spans="4:4" ht="14.25" customHeight="1">
      <c r="D25" s="17"/>
    </row>
    <row r="33" spans="2:4" ht="14.25" customHeight="1">
      <c r="B33" s="17"/>
      <c r="D33" s="17"/>
    </row>
    <row r="37" spans="2:4" ht="14.25" customHeight="1">
      <c r="B37" s="17"/>
      <c r="D37" s="17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honeticPr fontId="19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K37"/>
  <sheetViews>
    <sheetView showZeros="0" workbookViewId="0">
      <pane ySplit="1" topLeftCell="A2" activePane="bottomLeft" state="frozen"/>
      <selection pane="bottomLeft" activeCell="A12" sqref="A12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2"/>
      <c r="E2" s="2"/>
      <c r="F2" s="2"/>
      <c r="G2" s="2"/>
      <c r="K2" s="3" t="s">
        <v>375</v>
      </c>
    </row>
    <row r="3" spans="1:11" ht="41.25" customHeight="1">
      <c r="A3" s="162" t="str">
        <f>"2025"&amp;"年上级转移支付补助项目支出预算表"</f>
        <v>2025年上级转移支付补助项目支出预算表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1" ht="13.5" customHeight="1">
      <c r="A4" s="163" t="s">
        <v>71</v>
      </c>
      <c r="B4" s="164"/>
      <c r="C4" s="164"/>
      <c r="D4" s="164"/>
      <c r="E4" s="164"/>
      <c r="F4" s="164"/>
      <c r="G4" s="164"/>
      <c r="H4" s="5"/>
      <c r="I4" s="5"/>
      <c r="J4" s="5"/>
      <c r="K4" s="6" t="s">
        <v>1</v>
      </c>
    </row>
    <row r="5" spans="1:11" ht="21.75" customHeight="1">
      <c r="A5" s="175" t="s">
        <v>252</v>
      </c>
      <c r="B5" s="175"/>
      <c r="C5" s="175" t="s">
        <v>253</v>
      </c>
      <c r="D5" s="183" t="s">
        <v>185</v>
      </c>
      <c r="E5" s="183" t="s">
        <v>186</v>
      </c>
      <c r="F5" s="183" t="s">
        <v>254</v>
      </c>
      <c r="G5" s="183" t="s">
        <v>255</v>
      </c>
      <c r="H5" s="186" t="s">
        <v>54</v>
      </c>
      <c r="I5" s="169" t="s">
        <v>376</v>
      </c>
      <c r="J5" s="143"/>
      <c r="K5" s="144"/>
    </row>
    <row r="6" spans="1:11" ht="21.75" customHeight="1">
      <c r="A6" s="176"/>
      <c r="B6" s="176"/>
      <c r="C6" s="176"/>
      <c r="D6" s="184"/>
      <c r="E6" s="184"/>
      <c r="F6" s="184"/>
      <c r="G6" s="184"/>
      <c r="H6" s="177"/>
      <c r="I6" s="183" t="s">
        <v>57</v>
      </c>
      <c r="J6" s="183" t="s">
        <v>58</v>
      </c>
      <c r="K6" s="183" t="s">
        <v>59</v>
      </c>
    </row>
    <row r="7" spans="1:11" ht="40.5" customHeight="1">
      <c r="A7" s="182"/>
      <c r="B7" s="182"/>
      <c r="C7" s="182"/>
      <c r="D7" s="185"/>
      <c r="E7" s="185"/>
      <c r="F7" s="185"/>
      <c r="G7" s="185"/>
      <c r="H7" s="148"/>
      <c r="I7" s="185" t="s">
        <v>56</v>
      </c>
      <c r="J7" s="185"/>
      <c r="K7" s="185"/>
    </row>
    <row r="8" spans="1:11" ht="1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25">
        <v>10</v>
      </c>
      <c r="K8" s="25">
        <v>11</v>
      </c>
    </row>
    <row r="9" spans="1:11" ht="18.75" customHeight="1">
      <c r="A9" s="20"/>
      <c r="B9" s="21"/>
      <c r="C9" s="20"/>
      <c r="D9" s="20"/>
      <c r="E9" s="20"/>
      <c r="F9" s="20"/>
      <c r="G9" s="20"/>
      <c r="H9" s="22"/>
      <c r="I9" s="26"/>
      <c r="J9" s="26"/>
      <c r="K9" s="22"/>
    </row>
    <row r="10" spans="1:11" ht="18.75" customHeight="1">
      <c r="A10" s="23"/>
      <c r="B10" s="21"/>
      <c r="C10" s="21"/>
      <c r="D10" s="21"/>
      <c r="E10" s="21"/>
      <c r="F10" s="21"/>
      <c r="G10" s="21"/>
      <c r="H10" s="16"/>
      <c r="I10" s="16"/>
      <c r="J10" s="16"/>
      <c r="K10" s="22"/>
    </row>
    <row r="11" spans="1:11" ht="18.75" customHeight="1">
      <c r="A11" s="233"/>
      <c r="B11" s="234"/>
      <c r="C11" s="234"/>
      <c r="D11" s="234"/>
      <c r="E11" s="234"/>
      <c r="F11" s="234"/>
      <c r="G11" s="132"/>
      <c r="H11" s="16"/>
      <c r="I11" s="16"/>
      <c r="J11" s="16"/>
      <c r="K11" s="22"/>
    </row>
    <row r="12" spans="1:11" ht="21" customHeight="1">
      <c r="A12" s="240" t="s">
        <v>384</v>
      </c>
    </row>
    <row r="14" spans="1:11" ht="14.25" customHeight="1">
      <c r="D14" s="17"/>
    </row>
    <row r="15" spans="1:11" ht="14.25" customHeight="1">
      <c r="D15" s="17"/>
    </row>
    <row r="16" spans="1:11" ht="14.25" customHeight="1">
      <c r="B16" s="24"/>
    </row>
    <row r="25" spans="4:4" ht="14.25" customHeight="1">
      <c r="D25" s="17"/>
    </row>
    <row r="33" spans="2:4" ht="14.25" customHeight="1">
      <c r="B33" s="17"/>
      <c r="D33" s="17"/>
    </row>
    <row r="37" spans="2:4" ht="14.25" customHeight="1">
      <c r="B37" s="17"/>
      <c r="D37" s="17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19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39"/>
  <sheetViews>
    <sheetView showZeros="0" workbookViewId="0">
      <pane ySplit="1" topLeftCell="A2" activePane="bottomLeft" state="frozen"/>
      <selection pane="bottomLeft" activeCell="B41" sqref="B41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2"/>
      <c r="G2" s="3" t="s">
        <v>377</v>
      </c>
    </row>
    <row r="3" spans="1:7" ht="41.25" customHeight="1">
      <c r="A3" s="162" t="str">
        <f>"2025"&amp;"年部门项目中期规划预算表"</f>
        <v>2025年部门项目中期规划预算表</v>
      </c>
      <c r="B3" s="162"/>
      <c r="C3" s="162"/>
      <c r="D3" s="162"/>
      <c r="E3" s="162"/>
      <c r="F3" s="162"/>
      <c r="G3" s="162"/>
    </row>
    <row r="4" spans="1:7" ht="13.5" customHeight="1">
      <c r="A4" s="163" t="s">
        <v>71</v>
      </c>
      <c r="B4" s="164"/>
      <c r="C4" s="164"/>
      <c r="D4" s="164"/>
      <c r="E4" s="5"/>
      <c r="F4" s="5"/>
      <c r="G4" s="6" t="s">
        <v>1</v>
      </c>
    </row>
    <row r="5" spans="1:7" ht="21.75" customHeight="1">
      <c r="A5" s="175" t="s">
        <v>253</v>
      </c>
      <c r="B5" s="175"/>
      <c r="C5" s="175" t="s">
        <v>184</v>
      </c>
      <c r="D5" s="183" t="s">
        <v>378</v>
      </c>
      <c r="E5" s="169" t="s">
        <v>57</v>
      </c>
      <c r="F5" s="143"/>
      <c r="G5" s="144"/>
    </row>
    <row r="6" spans="1:7" ht="21.75" customHeight="1">
      <c r="A6" s="176"/>
      <c r="B6" s="176"/>
      <c r="C6" s="176"/>
      <c r="D6" s="184"/>
      <c r="E6" s="235" t="str">
        <f>"2025"&amp;"年"</f>
        <v>2025年</v>
      </c>
      <c r="F6" s="183" t="str">
        <f>("2025"+1)&amp;"年"</f>
        <v>2026年</v>
      </c>
      <c r="G6" s="183" t="str">
        <f>("2025"+2)&amp;"年"</f>
        <v>2027年</v>
      </c>
    </row>
    <row r="7" spans="1:7" ht="40.5" customHeight="1">
      <c r="A7" s="182"/>
      <c r="B7" s="182"/>
      <c r="C7" s="182"/>
      <c r="D7" s="185"/>
      <c r="E7" s="148"/>
      <c r="F7" s="185" t="s">
        <v>56</v>
      </c>
      <c r="G7" s="185"/>
    </row>
    <row r="8" spans="1:7" ht="1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</row>
    <row r="9" spans="1:7" ht="18.75" customHeight="1">
      <c r="A9" s="12" t="s">
        <v>69</v>
      </c>
      <c r="B9" s="12" t="s">
        <v>379</v>
      </c>
      <c r="C9" s="12" t="s">
        <v>262</v>
      </c>
      <c r="D9" s="12" t="s">
        <v>380</v>
      </c>
      <c r="E9" s="13">
        <v>189600</v>
      </c>
      <c r="F9" s="13"/>
      <c r="G9" s="13"/>
    </row>
    <row r="10" spans="1:7" ht="18.75" customHeight="1">
      <c r="A10" s="241" t="s">
        <v>386</v>
      </c>
      <c r="B10" s="242" t="s">
        <v>387</v>
      </c>
      <c r="C10" s="242" t="s">
        <v>266</v>
      </c>
      <c r="D10" s="241" t="s">
        <v>380</v>
      </c>
      <c r="E10" s="247">
        <v>758400</v>
      </c>
      <c r="F10" s="14"/>
      <c r="G10" s="14"/>
    </row>
    <row r="11" spans="1:7" ht="18.75" customHeight="1">
      <c r="A11" s="241" t="s">
        <v>386</v>
      </c>
      <c r="B11" s="242" t="s">
        <v>387</v>
      </c>
      <c r="C11" s="242" t="s">
        <v>268</v>
      </c>
      <c r="D11" s="241" t="s">
        <v>380</v>
      </c>
      <c r="E11" s="247">
        <v>2000</v>
      </c>
      <c r="F11" s="14"/>
      <c r="G11" s="14"/>
    </row>
    <row r="12" spans="1:7" ht="18.75" customHeight="1">
      <c r="A12" s="241" t="s">
        <v>386</v>
      </c>
      <c r="B12" s="243" t="s">
        <v>387</v>
      </c>
      <c r="C12" s="243" t="s">
        <v>260</v>
      </c>
      <c r="D12" s="241" t="s">
        <v>380</v>
      </c>
      <c r="E12" s="248">
        <v>234600</v>
      </c>
      <c r="F12" s="15"/>
      <c r="G12" s="15"/>
    </row>
    <row r="13" spans="1:7" ht="18.75" customHeight="1">
      <c r="A13" s="244" t="s">
        <v>54</v>
      </c>
      <c r="B13" s="245"/>
      <c r="C13" s="245"/>
      <c r="D13" s="246"/>
      <c r="E13" s="249">
        <f>SUM(E9:E12)</f>
        <v>1184600</v>
      </c>
      <c r="F13" s="16"/>
      <c r="G13" s="16"/>
    </row>
    <row r="16" spans="1:7" ht="14.25" customHeight="1">
      <c r="D16" s="17"/>
    </row>
    <row r="17" spans="2:4" ht="14.25" customHeight="1">
      <c r="D17" s="17"/>
    </row>
    <row r="18" spans="2:4" ht="14.25" customHeight="1">
      <c r="B18" s="18" t="s">
        <v>381</v>
      </c>
    </row>
    <row r="27" spans="2:4" ht="14.25" customHeight="1">
      <c r="D27" s="17"/>
    </row>
    <row r="35" spans="2:4" ht="14.25" customHeight="1">
      <c r="B35" s="17"/>
      <c r="D35" s="17"/>
    </row>
    <row r="39" spans="2:4" ht="14.25" customHeight="1">
      <c r="B39" s="17"/>
      <c r="D39" s="17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honeticPr fontId="19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'区对下转移支付绩效目标表09-2'!Print_Titles</vt:lpstr>
      <vt:lpstr>'区对下转移支付预算表09-1'!Print_Titles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WDR</cp:lastModifiedBy>
  <dcterms:created xsi:type="dcterms:W3CDTF">2025-02-06T07:09:00Z</dcterms:created>
  <dcterms:modified xsi:type="dcterms:W3CDTF">2025-02-24T07:55:13Z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2052-12.1.0.19302</vt:lpwstr>
  </property>
</Properties>
</file>