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00" yWindow="570" windowWidth="27735" windowHeight="1170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workbook>
</file>

<file path=xl/calcChain.xml><?xml version="1.0" encoding="utf-8"?>
<calcChain xmlns="http://schemas.openxmlformats.org/spreadsheetml/2006/main">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<sst xmlns="http://schemas.openxmlformats.org/spreadsheetml/2006/main" count="1204" uniqueCount="454">
  <si>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</si>
  <si>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</si>
  <si>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</si>
  <si>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</si>
  <si>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</si>
  <si>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</si>
  <si>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</si>
  <si>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</si>
  <si>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</si>
  <si>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</si>
  <si>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</si>
  <si>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</si>
  <si>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</si>
  <si>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</si>
  <si>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</si>
  <si>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</si>
  <si>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</si>
  <si>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</si>
  <si>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</si>
  <si>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</si>
  <si>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</si>
  <si>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</si>
  <si>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</si>
  <si>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</si>
  <si>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</si>
  <si>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</si>
  <si>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</si>
  <si>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</si>
  <si>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</si>
  <si>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</si>
  <si>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</si>
  <si>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</si>
  <si>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</si>
  <si>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</si>
  <si>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</si>
  <si>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</si>
  <si>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</si>
  <si>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</si>
  <si>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</si>
  <si>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</si>
  <si>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</si>
  <si>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</si>
  <si>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</si>
  <si>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</si>
  <si>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</si>
  <si>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</si>
  <si>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</si>
  <si>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</si>
  <si>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</si>
  <si>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</si>
  <si>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</si>
  <si>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</si>
  <si>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</si>
  <si>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</si>
  <si>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</si>
  <si>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</si>
  <si>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</si>
  <si>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</si>
  <si>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</si>
  <si>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</si>
  <si>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</si>
  <si>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</si>
  <si>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</si>
  <si>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</si>
  <si>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</si>
  <si>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</si>
  <si>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</si>
  <si>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</si>
  <si>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</si>
  <si>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120006</t>
  </si>
  <si>
    <t>昆明市官渡区市政养护管理处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</si>
  <si>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</si>
  <si>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</si>
  <si>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</si>
  <si>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</si>
  <si>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</si>
  <si>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</si>
  <si>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</si>
  <si>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</si>
  <si>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</si>
  <si>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</si>
  <si>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</si>
  <si>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</si>
  <si>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</si>
  <si>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</si>
  <si>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</si>
  <si>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</si>
  <si>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</si>
  <si>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</si>
  <si>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</si>
  <si>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</si>
  <si>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</si>
  <si>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</si>
  <si>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</si>
  <si>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</si>
  <si>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</si>
  <si>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</si>
  <si>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</si>
  <si>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</si>
  <si>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</si>
  <si>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</si>
  <si>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</si>
  <si>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</si>
  <si>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</si>
  <si>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</si>
  <si>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</si>
  <si>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</si>
  <si>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</si>
  <si>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</si>
  <si>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</si>
  <si>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</si>
  <si>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</si>
  <si>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</si>
  <si>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</si>
  <si>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</si>
  <si>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</si>
  <si>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</si>
  <si>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</si>
  <si>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</si>
  <si>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21203</t>
  </si>
  <si>
    <t>城乡社区公共设施</t>
  </si>
  <si>
    <t>2120399</t>
  </si>
  <si>
    <t>其他城乡社区公共设施支出</t>
  </si>
  <si>
    <t>214</t>
  </si>
  <si>
    <t>交通运输支出</t>
  </si>
  <si>
    <t>21401</t>
  </si>
  <si>
    <t>公路水路运输</t>
  </si>
  <si>
    <t>2140104</t>
  </si>
  <si>
    <t>公路建设</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</si>
  <si>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</si>
  <si>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</si>
  <si>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</si>
  <si>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</si>
  <si>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</si>
  <si>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</si>
  <si>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</si>
  <si>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</si>
  <si>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</si>
  <si>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</si>
  <si>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</si>
  <si>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</si>
  <si>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</si>
  <si>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</si>
  <si>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</si>
  <si>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</si>
  <si>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</si>
  <si>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</si>
  <si>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</si>
  <si>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</si>
  <si>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</si>
  <si>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</si>
  <si>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</si>
  <si>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</si>
  <si>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</si>
  <si>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</si>
  <si>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</si>
  <si>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</si>
  <si>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</si>
  <si>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</si>
  <si>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</si>
  <si>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</si>
  <si>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</si>
  <si>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</si>
  <si>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</si>
  <si>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</si>
  <si>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</si>
  <si>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</si>
  <si>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</si>
  <si>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</si>
  <si>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</si>
  <si>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</si>
  <si>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</si>
  <si>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</si>
  <si>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</si>
  <si>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</si>
  <si>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</si>
  <si>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</si>
  <si>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</si>
  <si>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</si>
  <si>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</si>
  <si>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</si>
  <si>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</si>
  <si>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</si>
  <si>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</si>
  <si>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</si>
  <si>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</si>
  <si>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</si>
  <si>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</si>
  <si>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</si>
  <si>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</si>
  <si>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</si>
  <si>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</si>
  <si>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</si>
  <si>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</si>
  <si>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</si>
  <si>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</si>
  <si>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</si>
  <si>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</si>
  <si>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</si>
  <si>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</si>
  <si>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昆明市官渡区住房和城乡建设局</t>
  </si>
  <si>
    <t>530111231100001127043</t>
  </si>
  <si>
    <t>事业人员工资支出</t>
  </si>
  <si>
    <t>30101</t>
  </si>
  <si>
    <t>基本工资</t>
  </si>
  <si>
    <t>30102</t>
  </si>
  <si>
    <t>津贴补贴</t>
  </si>
  <si>
    <t>30103</t>
  </si>
  <si>
    <t>奖金</t>
  </si>
  <si>
    <t>30107</t>
  </si>
  <si>
    <t>绩效工资</t>
  </si>
  <si>
    <t>530111231100001127051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</si>
  <si>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</si>
  <si>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</si>
  <si>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</si>
  <si>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</si>
  <si>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</si>
  <si>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</si>
  <si>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</si>
  <si>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</si>
  <si>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</si>
  <si>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</si>
  <si>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</si>
  <si>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530111231100001127052</t>
  </si>
  <si>
    <t>30113</t>
  </si>
  <si>
    <t>530111231100001127077</t>
  </si>
  <si>
    <t>一般公用支出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</si>
  <si>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</si>
  <si>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</si>
  <si>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</si>
  <si>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</si>
  <si>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</si>
  <si>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</si>
  <si>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</si>
  <si>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</si>
  <si>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</si>
  <si>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</si>
  <si>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</si>
  <si>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</si>
  <si>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</si>
  <si>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</si>
  <si>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</si>
  <si>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</si>
  <si>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</si>
  <si>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</si>
  <si>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</si>
  <si>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</si>
  <si>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530111231100001127088</t>
  </si>
  <si>
    <t>公车购置及运维费</t>
  </si>
  <si>
    <t>30231</t>
  </si>
  <si>
    <t>公务用车运行维护费</t>
  </si>
  <si>
    <t>530111231100001127089</t>
  </si>
  <si>
    <t>工会经费</t>
  </si>
  <si>
    <t>30228</t>
  </si>
  <si>
    <t>530111231100001489506</t>
  </si>
  <si>
    <t>事业人员绩效奖励</t>
  </si>
  <si>
    <t>530111231100001489507</t>
  </si>
  <si>
    <t>离退休人员支出</t>
  </si>
  <si>
    <t>30305</t>
  </si>
  <si>
    <t>生活补助</t>
  </si>
  <si>
    <t>530111241100002086968</t>
  </si>
  <si>
    <t>其他人员支出</t>
  </si>
  <si>
    <t>30199</t>
  </si>
  <si>
    <t>其他工资福利支出</t>
  </si>
  <si>
    <t>530111241100002096182</t>
  </si>
  <si>
    <t>离退休干部走访慰问经费</t>
  </si>
  <si>
    <t>530111251100003585947</t>
  </si>
  <si>
    <t>事业人员公共交通专项经费</t>
  </si>
  <si>
    <t>30239</t>
  </si>
  <si>
    <t>其他交通费用</t>
  </si>
  <si>
    <t>预算05-1表</t>
  </si>
  <si>
    <t>项目分类</t>
  </si>
  <si>
    <t>项目单位</t>
  </si>
  <si>
    <t>经济科目编码</t>
  </si>
  <si>
    <t>经济科目名称</t>
  </si>
  <si>
    <t>本年拨款</t>
  </si>
  <si>
    <t>其中：本次下达</t>
  </si>
  <si>
    <t>专项业务类</t>
  </si>
  <si>
    <t>530111210000000003493</t>
  </si>
  <si>
    <t>道路及市政设施日常维护经费</t>
  </si>
  <si>
    <t>30906</t>
  </si>
  <si>
    <t>大型修缮</t>
  </si>
  <si>
    <t>530111210000000003570</t>
  </si>
  <si>
    <t>窨井盖、雨水篦子备货先行处置经费</t>
  </si>
  <si>
    <t>31006</t>
  </si>
  <si>
    <t>530111210000000003594</t>
  </si>
  <si>
    <t>车辆租赁经费</t>
  </si>
  <si>
    <t>30214</t>
  </si>
  <si>
    <t>租赁费</t>
  </si>
  <si>
    <t>530111210000000003610</t>
  </si>
  <si>
    <t>业务工作经费</t>
  </si>
  <si>
    <t>530111210000000005353</t>
  </si>
  <si>
    <t>道路交通安全专项工作经费</t>
  </si>
  <si>
    <t>530111231100001626218</t>
  </si>
  <si>
    <t>桥梁检测经费</t>
  </si>
  <si>
    <t>530111251100003620248</t>
  </si>
  <si>
    <t>人行天桥电梯维保资金</t>
  </si>
  <si>
    <t>530111251100003973617</t>
  </si>
  <si>
    <t>官渡区羊甫社区公立标准化学校建设项目</t>
  </si>
  <si>
    <t>530111251100003973763</t>
  </si>
  <si>
    <t>官渡区市政道路桥梁等项目日常养护及窨井盖雨水箅子备货先行处置项目2023年</t>
  </si>
  <si>
    <t>530111251100003973890</t>
  </si>
  <si>
    <t>2022年道路交通安全隐患治理工程</t>
  </si>
  <si>
    <t>530111251100003973899</t>
  </si>
  <si>
    <t>2021年道路交通安全隐患治理工程</t>
  </si>
  <si>
    <t>530111251100003974055</t>
  </si>
  <si>
    <t>官渡区雨龙路昌宏路等4个节点工程性改造项目</t>
  </si>
  <si>
    <t>31005</t>
  </si>
  <si>
    <t>基础设施建设</t>
  </si>
  <si>
    <t>预算05-2表</t>
  </si>
  <si>
    <t>项目年度绩效目标</t>
  </si>
  <si>
    <t>一级指标</t>
  </si>
  <si>
    <t>二级指标</t>
  </si>
  <si>
    <t>三级指标</t>
  </si>
  <si>
    <t>指标性质</t>
  </si>
  <si>
    <t>指标值</t>
  </si>
  <si>
    <t>度量单位</t>
  </si>
  <si>
    <t>指标属性</t>
  </si>
  <si>
    <t>指标内容</t>
  </si>
  <si>
    <t>工程内容包括雨龙路道路交通隐患治理、虹桥路（第三机床厂）不稳定边坡挡土墙进行加固、辖区内破损桥梁伸缩缝治理、城市部分道路零星交通安全隐患治理等。</t>
  </si>
  <si>
    <t>产出指标</t>
  </si>
  <si>
    <t>数量指标</t>
  </si>
  <si>
    <t>根据交警、城管、交通、街道等部门进行隐患排查并提出治理意见措施后确定</t>
  </si>
  <si>
    <t>=</t>
  </si>
  <si>
    <t>100</t>
  </si>
  <si>
    <t>%</t>
  </si>
  <si>
    <t>定量指标</t>
  </si>
  <si>
    <t>确定好需治理的隐患点位，由交警、城管、交通、街道等部门进行隐患排查并提出治理意见措施后</t>
  </si>
  <si>
    <t>效益指标</t>
  </si>
  <si>
    <t>社会效益</t>
  </si>
  <si>
    <t>减少道路交通安全隐患，提高社会安全指数</t>
  </si>
  <si>
    <t>&gt;=</t>
  </si>
  <si>
    <t>95</t>
  </si>
  <si>
    <t>定性指标</t>
  </si>
  <si>
    <t>及时完成隐患点治理，减少道路交通安全隐患</t>
  </si>
  <si>
    <t>满意度指标</t>
  </si>
  <si>
    <t>服务对象满意度</t>
  </si>
  <si>
    <t>群众满意度</t>
  </si>
  <si>
    <t>90</t>
  </si>
  <si>
    <t>道路交通安全隐患消除后，社会公众的综合满意度是否达到预期目标</t>
  </si>
  <si>
    <t>由于朱家村立交桥建成至今已近20年，交通流量巨大，桥梁的维护管理不具备断交施工条件，普通材料使用后由于无法达到养护期，导致短期内反复出现混凝土脱落，钢筋裸露断裂等病害安全隐患较大。2024年至今，朱家村立交桥伸缩缝破损导致伤人伤车案件共11件。经统计，目前朱家村立交桥有20处（每处约7米）伸缩缝有不同程度的病害需要彻底处理，排除安全隐患。按每米伸缩缝3570元计算，20处一共140米约需费用50万元。2025年亟需进行检测的城市桥梁一共4座。分别是朱家村立交桥DA匝道、朱家村立交桥RB匝道、朱家村立交桥SA匝道、朱家村立交桥SD匝道，检测费用约需60万元。我处2025年需财政安排桥梁检测经费30万元，用于解决2024年度桥梁检测经费2.5万元及保证2025年正常业务工作开展。</t>
  </si>
  <si>
    <t>完成2025年度计划</t>
  </si>
  <si>
    <t>座</t>
  </si>
  <si>
    <t>朱家村立交桥DA匝道、朱家村立交桥RB匝道、朱家村立交桥SA匝道、朱家村立交桥SD匝道</t>
  </si>
  <si>
    <t>质量指标</t>
  </si>
  <si>
    <t>检测质量标准合规</t>
  </si>
  <si>
    <t>检测4座桥梁的常规定期检测、荷载试验检测</t>
  </si>
  <si>
    <t>时效指标</t>
  </si>
  <si>
    <t>按时完成</t>
  </si>
  <si>
    <t>考核检测工作是否按时完成</t>
  </si>
  <si>
    <t>经济效益</t>
  </si>
  <si>
    <t>延长桥梁使用寿命</t>
  </si>
  <si>
    <t>考核延长桥梁使用寿命</t>
  </si>
  <si>
    <t>通过桥梁检测，起到了及时维护维修的作用，避免桥梁的加快损坏，有效延长了桥梁的使用寿命和大修时间，有效降低事故发生率。</t>
  </si>
  <si>
    <t>按时完成检测工作，消除桥梁安全隐患</t>
  </si>
  <si>
    <t>生态效益</t>
  </si>
  <si>
    <t>有效提升道路环境效益</t>
  </si>
  <si>
    <t>考核有效提升道路环境效益</t>
  </si>
  <si>
    <t>可持续影响</t>
  </si>
  <si>
    <t>持续提高道路完好率及城市桥梁完好状况，延长道路及市政设施使用寿命</t>
  </si>
  <si>
    <t>考核持续提高道路完好率及城市桥梁完好状况，延长道路及市政设施使用寿命</t>
  </si>
  <si>
    <t>社会公众满意度</t>
  </si>
  <si>
    <t>桥梁安全隐患消除后，社会公众的综合满意度是否达到预期目标</t>
  </si>
  <si>
    <t>对环湖东路、朱家村立交上层等路段交通安全隐患治理</t>
  </si>
  <si>
    <t>学校周边安装路灯，栽种绿化、修复人行道及沥青路面等。</t>
  </si>
  <si>
    <t>完成学校周边安装路灯，栽种绿化、修复人行道及沥青路面</t>
  </si>
  <si>
    <t>减少道路安全隐患，提高社会安全指数</t>
  </si>
  <si>
    <t>按质保量完成</t>
  </si>
  <si>
    <t>受益对象满意度</t>
  </si>
  <si>
    <t>工程完工后，受益对象满意度是否达到预期</t>
  </si>
  <si>
    <t>对昌宏路-雨龙路交叉口、二环南路-民航路交叉口、昌宏西路-彩云北路交叉口、古渡口路-海贝中英文小学交叉口4个道路交通节点进行改造。</t>
  </si>
  <si>
    <t>减少道路桥梁安全隐患，提高社会安全指数</t>
  </si>
  <si>
    <t>工程完成后，综合满意度是否达到预期目</t>
  </si>
  <si>
    <t>对移交到官渡区市政养护管理处的所有市政道路桥梁及附属设施的日常维修养护及涉及道路桥梁等维修养护各类事件的处置</t>
  </si>
  <si>
    <t>计划对202条道路及139座桥梁的网格案件及12345市长热线案件进行处理</t>
  </si>
  <si>
    <t>98</t>
  </si>
  <si>
    <t>202条道路及139座桥梁的网格案件及12345市长热线案件</t>
  </si>
  <si>
    <t>及时处理完成案件，减少道路桥梁安全隐患</t>
  </si>
  <si>
    <t>案件处理完成后，报件人员的综合满意度是否达到预期目标</t>
  </si>
  <si>
    <t>保证辖区范围内我部门管养的大树营立交光明路口人行天桥、广福路世纪城、官渡古镇、新亚洲人行天桥、广福路永中路口人行天桥、人民东路人行天桥、南部客运站及商博路人行天桥7座人行天桥，每座人行天桥配备2部客用电梯，共计14部电梯的正常运行，定期对14部电梯进行安全检测和维护保养，杜绝发生危及人民群众财产生命安全的事件。2025年计划对人民东路人行天桥电梯的钢绳部件进行更换，需要维修费用3万元，对广福路4座人行天桥电梯的运行部件进行更换，需要维修费用1.8万元。维持14座电梯的正常运转保养费和电费需要19.79万元。我处2025年需财政安排人行天桥电梯运维资金20万元，用于解决2024年度欠款及保证2025年正常业务工作开展。</t>
  </si>
  <si>
    <t>辖区范围内人行天桥附属电梯</t>
  </si>
  <si>
    <t>按年度工作计划对辖区人行天桥进行维护，对12345等市民投诉件进行处理，保证安全运行</t>
  </si>
  <si>
    <t>减少人行天桥电梯安全隐患，提高社会安全指数</t>
  </si>
  <si>
    <t>减少人行天桥电梯安全隐患，提高社会安全指数，提高社会满意度</t>
  </si>
  <si>
    <t>公众满意度</t>
  </si>
  <si>
    <t>人行天桥电梯正常运行，保障群众的生命安全</t>
  </si>
  <si>
    <t>昆明市智慧化城市管理综合运行系统平台和各级部门交办的昆明市12345市长热线平台的所有案件、12345督办件、网格中心派遣案件。2022年7-12月窨井盖、雨水箅子备货先行处置项目欠款8万元、2023年1-12月欠款18.14万元，2024年1-9月窨井盖、雨水箅子备货先行处置项目欠款56.9万元。我处2025年需财政安排窨井盖、雨水篦子备货先行处置经费2万元，用于解决以前年度部分欠款及保证2025年正常业务工作开展。</t>
  </si>
  <si>
    <t>计划对202条道路的网格案件及12345市长热线案件进行处理</t>
  </si>
  <si>
    <t>昆明市智慧化城市管理综合运行系统平台和昆明市12345市长热线平台的所有案件</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</si>
  <si>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</si>
  <si>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</si>
  <si>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</si>
  <si>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</si>
  <si>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</si>
  <si>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</si>
  <si>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</si>
  <si>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</si>
  <si>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</si>
  <si>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</si>
  <si>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</si>
  <si>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</si>
  <si>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</si>
  <si>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</si>
  <si>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</si>
  <si>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</si>
  <si>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年</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</si>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</sst>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4">
    <numFmt numFmtId="176" formatCode="#,##0.00;\-#,##0.00;;@"/>
    <numFmt numFmtId="177" formatCode="#,##0;\-#,##0;;@"/>
    <numFmt numFmtId="178" formatCode="yyyy\-mm\-dd"/>
    <numFmt numFmtId="179" formatCode="yyyy\-mm\-dd\ hh:mm:ss"/>
  </numFmts>
  <fonts count="17">
    <font>
      <sz val="11"/>
      <color theme="1"/>
      <name val="宋体"/>
      <scheme val="minor"/>
    </font>
    <font>
      <sz val="9"/>
      <name val="宋体"/>
      <charset val="134"/>
    </font>
    <font>
      <sz val="10"/>
      <color rgb="FF000000"/>
      <name val="宋体"/>
      <charset val="134"/>
    </font>
    <font>
      <sz val="9"/>
      <color rgb="FF000000"/>
      <name val="宋体"/>
      <charset val="134"/>
    </font>
    <font>
      <b/>
      <sz val="23.95"/>
      <color rgb="FF000000"/>
      <name val="宋体"/>
      <charset val="134"/>
    </font>
    <font>
      <sz val="10"/>
      <color rgb="FF000000"/>
      <name val="Arial"/>
    </font>
    <font>
      <sz val="9.75"/>
      <color rgb="FF000000"/>
      <name val="SimSun"/>
      <charset val="134"/>
    </font>
    <font>
      <sz val="9"/>
      <color theme="1"/>
      <name val="宋体"/>
      <charset val="134"/>
    </font>
    <font>
      <b/>
      <sz val="9"/>
      <color rgb="FF000000"/>
      <name val="宋体"/>
      <charset val="134"/>
    </font>
    <font>
      <b/>
      <sz val="9"/>
      <color theme="1"/>
      <name val="宋体"/>
      <charset val="134"/>
    </font>
    <font>
      <b/>
      <sz val="21"/>
      <color rgb="FF000000"/>
      <name val="宋体"/>
      <charset val="134"/>
    </font>
    <font>
      <sz val="11"/>
      <color rgb="FF000000"/>
      <name val="宋体"/>
      <charset val="134"/>
    </font>
    <font>
      <b/>
      <sz val="18"/>
      <color rgb="FF000000"/>
      <name val="宋体"/>
      <charset val="134"/>
    </font>
    <font>
      <b/>
      <sz val="23"/>
      <color rgb="FF000000"/>
      <name val="宋体"/>
      <charset val="134"/>
    </font>
    <font>
      <b/>
      <sz val="22"/>
      <color rgb="FF000000"/>
      <name val="宋体"/>
      <charset val="134"/>
    </font>
    <font>
      <sz val="10"/>
      <color rgb="FFFFFFFF"/>
      <name val="宋体"/>
      <charset val="134"/>
    </font>
    <font>
      <sz val="9"/>
      <name val="宋体"/>
      <family val="3"/>
      <charset val="134"/>
      <scheme val="minor"/>
    </font>
  </fonts>
  <fills count="3">
    <fill>
      <patternFill patternType="none"/>
    </fill>
    <fill>
      <patternFill patternType="gray125"/>
    </fill>
    <fill>
      <patternFill patternType="solid">
        <f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21" fontId="1" fillId="0" borderId="2">
      <alignment horizontal="right" vertical="center"/>
    </xf>
    <xf numFmtId="178" fontId="1" fillId="0" borderId="2">
      <alignment horizontal="right" vertical="center"/>
    </xf>
    <xf numFmtId="179" fontId="1" fillId="0" borderId="2">
      <alignment horizontal="right" vertical="center"/>
    </xf>
    <xf numFmtId="10" fontId="1" fillId="0" borderId="2">
      <alignment horizontal="right" vertical="center"/>
    </xf>
    <xf numFmtId="177" fontId="1" fillId="0" borderId="2">
      <alignment horizontal="right" vertical="center"/>
    </xf>
  </cellStyleXfs>
  <cellXfs count="272">
    <xf numFmtId="0" fontId="0" fillId="0" borderId="1" xfId="0" applyFont="1" applyBorder="1"/>
    <xf numFmtId="0" fontId="0" fillId="0" borderId="1" xfId="0" applyFont="1" applyBorder="1" applyAlignment="1">
      <alignment horizontal="center" vertical="center"/>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4" fontId="3" fillId="0" borderId="2" xfId="0" applyNumberFormat="1" applyFont="1" applyBorder="1" applyAlignment="1">
      <alignment horizontal="right" vertical="center" wrapText="1"/>
    </xf>
    <xf numFmtId="4" fontId="3" fillId="0" borderId="2" xfId="0" applyNumberFormat="1" applyFont="1" applyBorder="1" applyAlignment="1" applyProtection="1">
      <alignment horizontal="right" vertical="center" wrapText="1"/>
      <protection locked="0"/>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3" xfId="0" applyFont="1" applyFill="1" applyBorder="1" applyAlignment="1">
      <alignment horizontal="center" vertical="center"/>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14" fillId="0" borderId="1" xfId="0" applyFont="1" applyBorder="1" applyAlignment="1">
      <alignment horizontal="center" vertical="center"/>
    </xf>
    <xf numFmtId="0" fontId="13" fillId="0" borderId="1" xfId="0" quotePrefix="1" applyFont="1" applyBorder="1" applyAlignment="1">
      <alignment horizontal="center" vertical="center"/>
    </xf>
    <xf numFmtId="0" fontId="11" fillId="0" borderId="3" xfId="0" applyFont="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0" fontId="0" fillId="0" borderId="1" xfId="0" applyFont="1" applyFill="1" applyBorder="1"/>
    <xf numFmtId="0" fontId="3" fillId="0" borderId="2" xfId="0" applyFont="1" applyFill="1" applyBorder="1" applyAlignment="1">
      <alignment horizontal="left" vertical="center" wrapText="1" indent="1"/>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3" fillId="0" borderId="1" xfId="0" applyFont="1" applyFill="1" applyBorder="1" applyAlignment="1" applyProtection="1">
      <alignment horizontal="right" vertical="center"/>
      <protection locked="0"/>
    </xf>
    <xf numFmtId="0" fontId="14" fillId="0" borderId="1" xfId="0" quotePrefix="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0" fillId="0" borderId="1" xfId="0" applyFont="1" applyFill="1" applyBorder="1"/>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176" fontId="7" fillId="0" borderId="2" xfId="0" applyNumberFormat="1" applyFont="1" applyFill="1" applyBorder="1" applyAlignment="1">
      <alignment horizontal="right" vertical="center"/>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right" vertical="top" wrapText="1"/>
      <protection locked="0"/>
    </xf>
    <xf numFmtId="0" fontId="5" fillId="0" borderId="1" xfId="0" applyFont="1" applyFill="1" applyBorder="1" applyAlignment="1" applyProtection="1">
      <alignment vertical="top"/>
      <protection locked="0"/>
    </xf>
    <xf numFmtId="0" fontId="5" fillId="0" borderId="1" xfId="0" applyFont="1" applyFill="1" applyBorder="1" applyAlignment="1">
      <alignment vertical="top"/>
    </xf>
    <xf numFmtId="0" fontId="4" fillId="0" borderId="1" xfId="0" applyFont="1" applyFill="1" applyBorder="1" applyAlignment="1" applyProtection="1">
      <alignment horizontal="center" vertical="center" wrapText="1"/>
      <protection locked="0"/>
    </xf>
    <xf numFmtId="0" fontId="5" fillId="0" borderId="1" xfId="0" applyFont="1" applyFill="1" applyBorder="1" applyProtection="1">
      <protection locked="0"/>
    </xf>
    <xf numFmtId="0" fontId="5" fillId="0" borderId="1" xfId="0" applyFont="1" applyFill="1" applyBorder="1"/>
    <xf numFmtId="0" fontId="3"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wrapText="1"/>
      <protection locked="0"/>
    </xf>
    <xf numFmtId="0" fontId="5" fillId="0" borderId="1" xfId="0" applyFont="1" applyFill="1" applyBorder="1"/>
    <xf numFmtId="0" fontId="5" fillId="0" borderId="1" xfId="0" applyFont="1" applyFill="1" applyBorder="1" applyProtection="1">
      <protection locked="0"/>
    </xf>
    <xf numFmtId="0" fontId="3" fillId="0" borderId="1" xfId="0"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center" vertical="center" wrapText="1"/>
      <protection locked="0"/>
    </xf>
    <xf numFmtId="3" fontId="3" fillId="0" borderId="2" xfId="0" applyNumberFormat="1" applyFont="1" applyFill="1" applyBorder="1" applyAlignment="1" applyProtection="1">
      <alignment horizontal="right" vertical="center"/>
      <protection locked="0"/>
    </xf>
    <xf numFmtId="4" fontId="3" fillId="0" borderId="2" xfId="0" applyNumberFormat="1" applyFont="1" applyFill="1" applyBorder="1" applyAlignment="1" applyProtection="1">
      <alignment horizontal="right" vertical="center"/>
      <protection locked="0"/>
    </xf>
    <xf numFmtId="0" fontId="3" fillId="0" borderId="2" xfId="0" applyFont="1" applyFill="1" applyBorder="1" applyAlignment="1">
      <alignment horizontal="center" vertical="center"/>
    </xf>
    <xf numFmtId="0" fontId="3" fillId="0" borderId="2" xfId="0" applyFont="1" applyFill="1" applyBorder="1" applyAlignment="1" applyProtection="1">
      <alignment horizontal="left"/>
      <protection locked="0"/>
    </xf>
    <xf numFmtId="0" fontId="3" fillId="0" borderId="2" xfId="0" applyFont="1" applyFill="1" applyBorder="1" applyAlignment="1">
      <alignment horizontal="left"/>
    </xf>
    <xf numFmtId="0" fontId="3" fillId="0" borderId="2" xfId="0" applyFont="1" applyFill="1" applyBorder="1" applyAlignment="1">
      <alignment horizontal="right" vertical="center"/>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pplyProtection="1">
      <alignment horizontal="center" vertical="center" wrapText="1"/>
      <protection locked="0"/>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1" xfId="0" applyFont="1" applyFill="1" applyBorder="1" applyAlignment="1" applyProtection="1">
      <alignment horizontal="center" vertical="center" wrapText="1"/>
      <protection locked="0"/>
    </xf>
    <xf numFmtId="0" fontId="11" fillId="0" borderId="11" xfId="0" applyFont="1" applyFill="1" applyBorder="1" applyAlignment="1">
      <alignment horizontal="center" vertical="center" wrapText="1"/>
    </xf>
    <xf numFmtId="0" fontId="2" fillId="0" borderId="2" xfId="0" applyFont="1" applyFill="1" applyBorder="1" applyAlignment="1">
      <alignment horizontal="center" vertical="center"/>
    </xf>
    <xf numFmtId="4" fontId="3" fillId="0" borderId="2" xfId="0" applyNumberFormat="1" applyFont="1" applyFill="1" applyBorder="1" applyAlignment="1">
      <alignment horizontal="right" vertical="center" wrapText="1"/>
    </xf>
    <xf numFmtId="4" fontId="7" fillId="0" borderId="2" xfId="1" applyNumberFormat="1" applyFont="1" applyFill="1" applyBorder="1">
      <alignment horizontal="right" vertical="center"/>
    </xf>
    <xf numFmtId="4" fontId="3" fillId="0" borderId="2"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horizontal="left" vertical="center"/>
      <protection locked="0"/>
    </xf>
    <xf numFmtId="49" fontId="7" fillId="0" borderId="2" xfId="2" applyNumberFormat="1" applyFont="1" applyFill="1" applyBorder="1">
      <alignment horizontal="left" vertical="center" wrapText="1"/>
    </xf>
    <xf numFmtId="0" fontId="3" fillId="0" borderId="1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20" activePane="bottomLeft" state="frozen"/>
      <selection pane="bottomLeft" activeCell="I9" sqref="I9"/>
    </sheetView>
  </sheetViews>
  <sheetFormatPr defaultColWidth="8.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76" t="str">
        <f>"2025"&amp;"年部门财务收支预算总表"</f>
        <v>2025年部门财务收支预算总表</v>
      </c>
      <c r="B3" s="77"/>
      <c r="C3" s="77"/>
      <c r="D3" s="77"/>
    </row>
    <row r="4" spans="1:4" ht="17.25" customHeight="1">
      <c r="A4" s="78" t="str">
        <f>"单位名称："&amp;"昆明市官渡区市政养护管理处"</f>
        <v>单位名称：昆明市官渡区市政养护管理处</v>
      </c>
      <c r="B4" s="79"/>
      <c r="D4" s="4" t="s">
        <v>1</v>
      </c>
    </row>
    <row r="5" spans="1:4" ht="23.25" customHeight="1">
      <c r="A5" s="80" t="s">
        <v>2</v>
      </c>
      <c r="B5" s="81"/>
      <c r="C5" s="80" t="s">
        <v>3</v>
      </c>
      <c r="D5" s="81"/>
    </row>
    <row r="6" spans="1:4" ht="24" customHeight="1">
      <c r="A6" s="5" t="s">
        <v>4</v>
      </c>
      <c r="B6" s="5" t="s">
        <v>5</v>
      </c>
      <c r="C6" s="5" t="s">
        <v>6</v>
      </c>
      <c r="D6" s="5" t="s">
        <v>5</v>
      </c>
    </row>
    <row r="7" spans="1:4" ht="17.25" customHeight="1">
      <c r="A7" s="6" t="s">
        <v>7</v>
      </c>
      <c r="B7" s="7">
        <v>14060434.560000001</v>
      </c>
      <c r="C7" s="6" t="s">
        <v>8</v>
      </c>
      <c r="D7" s="7"/>
    </row>
    <row r="8" spans="1:4" ht="17.25" customHeight="1">
      <c r="A8" s="6" t="s">
        <v>9</v>
      </c>
      <c r="B8" s="7"/>
      <c r="C8" s="6" t="s">
        <v>10</v>
      </c>
      <c r="D8" s="7"/>
    </row>
    <row r="9" spans="1:4" ht="17.25" customHeight="1">
      <c r="A9" s="6" t="s">
        <v>11</v>
      </c>
      <c r="B9" s="7"/>
      <c r="C9" s="8" t="s">
        <v>12</v>
      </c>
      <c r="D9" s="7"/>
    </row>
    <row r="10" spans="1:4" ht="17.25" customHeight="1">
      <c r="A10" s="6" t="s">
        <v>13</v>
      </c>
      <c r="B10" s="7"/>
      <c r="C10" s="8" t="s">
        <v>14</v>
      </c>
      <c r="D10" s="7"/>
    </row>
    <row r="11" spans="1:4" ht="17.25" customHeight="1">
      <c r="A11" s="6" t="s">
        <v>15</v>
      </c>
      <c r="B11" s="7"/>
      <c r="C11" s="8" t="s">
        <v>16</v>
      </c>
      <c r="D11" s="7"/>
    </row>
    <row r="12" spans="1:4" ht="17.25" customHeight="1">
      <c r="A12" s="6" t="s">
        <v>17</v>
      </c>
      <c r="B12" s="7"/>
      <c r="C12" s="8" t="s">
        <v>18</v>
      </c>
      <c r="D12" s="7"/>
    </row>
    <row r="13" spans="1:4" ht="17.25" customHeight="1">
      <c r="A13" s="6" t="s">
        <v>19</v>
      </c>
      <c r="B13" s="7"/>
      <c r="C13" s="9" t="s">
        <v>20</v>
      </c>
      <c r="D13" s="7"/>
    </row>
    <row r="14" spans="1:4" ht="17.25" customHeight="1">
      <c r="A14" s="6" t="s">
        <v>21</v>
      </c>
      <c r="B14" s="7"/>
      <c r="C14" s="9" t="s">
        <v>22</v>
      </c>
      <c r="D14" s="7">
        <v>1718002.24</v>
      </c>
    </row>
    <row r="15" spans="1:4" ht="17.25" customHeight="1">
      <c r="A15" s="6" t="s">
        <v>23</v>
      </c>
      <c r="B15" s="7"/>
      <c r="C15" s="9" t="s">
        <v>24</v>
      </c>
      <c r="D15" s="7">
        <v>708269.64</v>
      </c>
    </row>
    <row r="16" spans="1:4" ht="17.25" customHeight="1">
      <c r="A16" s="6" t="s">
        <v>25</v>
      </c>
      <c r="B16" s="7"/>
      <c r="C16" s="9" t="s">
        <v>26</v>
      </c>
      <c r="D16" s="7"/>
    </row>
    <row r="17" spans="1:4" ht="17.25" customHeight="1">
      <c r="A17" s="10"/>
      <c r="B17" s="7"/>
      <c r="C17" s="9" t="s">
        <v>27</v>
      </c>
      <c r="D17" s="7">
        <v>10412038.68</v>
      </c>
    </row>
    <row r="18" spans="1:4" ht="17.25" customHeight="1">
      <c r="A18" s="11"/>
      <c r="B18" s="7"/>
      <c r="C18" s="9" t="s">
        <v>28</v>
      </c>
      <c r="D18" s="7"/>
    </row>
    <row r="19" spans="1:4" ht="17.25" customHeight="1">
      <c r="A19" s="11"/>
      <c r="B19" s="7"/>
      <c r="C19" s="9" t="s">
        <v>29</v>
      </c>
      <c r="D19" s="7">
        <v>500000</v>
      </c>
    </row>
    <row r="20" spans="1:4" ht="17.25" customHeight="1">
      <c r="A20" s="11"/>
      <c r="B20" s="7"/>
      <c r="C20" s="9" t="s">
        <v>30</v>
      </c>
      <c r="D20" s="7"/>
    </row>
    <row r="21" spans="1:4" ht="17.25" customHeight="1">
      <c r="A21" s="11"/>
      <c r="B21" s="7"/>
      <c r="C21" s="9" t="s">
        <v>31</v>
      </c>
      <c r="D21" s="7"/>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722124</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14060434.560000001</v>
      </c>
      <c r="C33" s="11" t="s">
        <v>44</v>
      </c>
      <c r="D33" s="7">
        <v>14060434.560000001</v>
      </c>
    </row>
    <row r="34" spans="1:4" ht="16.5" customHeight="1">
      <c r="A34" s="10" t="s">
        <v>45</v>
      </c>
      <c r="B34" s="7"/>
      <c r="C34" s="10" t="s">
        <v>46</v>
      </c>
      <c r="D34" s="7"/>
    </row>
    <row r="35" spans="1:4" ht="16.5" customHeight="1">
      <c r="A35" s="9" t="s">
        <v>47</v>
      </c>
      <c r="B35" s="7"/>
      <c r="C35" s="9" t="s">
        <v>47</v>
      </c>
      <c r="D35" s="7"/>
    </row>
    <row r="36" spans="1:4" ht="16.5" customHeight="1">
      <c r="A36" s="9" t="s">
        <v>48</v>
      </c>
      <c r="B36" s="7"/>
      <c r="C36" s="9" t="s">
        <v>49</v>
      </c>
      <c r="D36" s="7"/>
    </row>
    <row r="37" spans="1:4" ht="16.5" customHeight="1">
      <c r="A37" s="12" t="s">
        <v>50</v>
      </c>
      <c r="B37" s="7">
        <v>14060434.560000001</v>
      </c>
      <c r="C37" s="12" t="s">
        <v>51</v>
      </c>
      <c r="D37" s="7">
        <v>14060434.560000001</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pane ySplit="1" topLeftCell="A2" activePane="bottomLeft" state="frozen"/>
      <selection activeCell="I9" sqref="I9"/>
      <selection pane="bottomLeft" activeCell="I9" sqref="I9"/>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84" t="s">
        <v>52</v>
      </c>
      <c r="B2" s="77"/>
      <c r="C2" s="77"/>
      <c r="D2" s="77"/>
      <c r="E2" s="77"/>
      <c r="F2" s="77"/>
      <c r="G2" s="77"/>
      <c r="H2" s="77"/>
      <c r="I2" s="77"/>
      <c r="J2" s="77"/>
      <c r="K2" s="77"/>
      <c r="L2" s="77"/>
      <c r="M2" s="77"/>
      <c r="N2" s="77"/>
      <c r="O2" s="77"/>
      <c r="P2" s="77"/>
      <c r="Q2" s="77"/>
      <c r="R2" s="77"/>
      <c r="S2" s="77"/>
    </row>
    <row r="3" spans="1:19" ht="41.25" customHeight="1">
      <c r="A3" s="85" t="str">
        <f>"2025"&amp;"年部门收入预算表"</f>
        <v>2025年部门收入预算表</v>
      </c>
      <c r="B3" s="77"/>
      <c r="C3" s="77"/>
      <c r="D3" s="77"/>
      <c r="E3" s="77"/>
      <c r="F3" s="77"/>
      <c r="G3" s="77"/>
      <c r="H3" s="77"/>
      <c r="I3" s="77"/>
      <c r="J3" s="77"/>
      <c r="K3" s="77"/>
      <c r="L3" s="77"/>
      <c r="M3" s="77"/>
      <c r="N3" s="77"/>
      <c r="O3" s="77"/>
      <c r="P3" s="77"/>
      <c r="Q3" s="77"/>
      <c r="R3" s="77"/>
      <c r="S3" s="77"/>
    </row>
    <row r="4" spans="1:19" ht="17.25" customHeight="1">
      <c r="A4" s="78" t="str">
        <f>"单位名称："&amp;"昆明市官渡区市政养护管理处"</f>
        <v>单位名称：昆明市官渡区市政养护管理处</v>
      </c>
      <c r="B4" s="77"/>
      <c r="S4" s="2" t="s">
        <v>1</v>
      </c>
    </row>
    <row r="5" spans="1:19" ht="21.75" customHeight="1">
      <c r="A5" s="91" t="s">
        <v>53</v>
      </c>
      <c r="B5" s="94" t="s">
        <v>54</v>
      </c>
      <c r="C5" s="94" t="s">
        <v>55</v>
      </c>
      <c r="D5" s="88" t="s">
        <v>56</v>
      </c>
      <c r="E5" s="88"/>
      <c r="F5" s="88"/>
      <c r="G5" s="88"/>
      <c r="H5" s="88"/>
      <c r="I5" s="89"/>
      <c r="J5" s="88"/>
      <c r="K5" s="88"/>
      <c r="L5" s="88"/>
      <c r="M5" s="88"/>
      <c r="N5" s="90"/>
      <c r="O5" s="88" t="s">
        <v>45</v>
      </c>
      <c r="P5" s="88"/>
      <c r="Q5" s="88"/>
      <c r="R5" s="88"/>
      <c r="S5" s="90"/>
    </row>
    <row r="6" spans="1:19" ht="27" customHeight="1">
      <c r="A6" s="92"/>
      <c r="B6" s="82"/>
      <c r="C6" s="82"/>
      <c r="D6" s="82" t="s">
        <v>57</v>
      </c>
      <c r="E6" s="82" t="s">
        <v>58</v>
      </c>
      <c r="F6" s="82" t="s">
        <v>59</v>
      </c>
      <c r="G6" s="82" t="s">
        <v>60</v>
      </c>
      <c r="H6" s="82" t="s">
        <v>61</v>
      </c>
      <c r="I6" s="97" t="s">
        <v>62</v>
      </c>
      <c r="J6" s="98"/>
      <c r="K6" s="98"/>
      <c r="L6" s="98"/>
      <c r="M6" s="98"/>
      <c r="N6" s="99"/>
      <c r="O6" s="82" t="s">
        <v>57</v>
      </c>
      <c r="P6" s="82" t="s">
        <v>58</v>
      </c>
      <c r="Q6" s="82" t="s">
        <v>59</v>
      </c>
      <c r="R6" s="82" t="s">
        <v>60</v>
      </c>
      <c r="S6" s="82" t="s">
        <v>63</v>
      </c>
    </row>
    <row r="7" spans="1:19" ht="30" customHeight="1">
      <c r="A7" s="93"/>
      <c r="B7" s="95"/>
      <c r="C7" s="96"/>
      <c r="D7" s="96"/>
      <c r="E7" s="96"/>
      <c r="F7" s="96"/>
      <c r="G7" s="96"/>
      <c r="H7" s="96"/>
      <c r="I7" s="14" t="s">
        <v>57</v>
      </c>
      <c r="J7" s="13" t="s">
        <v>64</v>
      </c>
      <c r="K7" s="13" t="s">
        <v>65</v>
      </c>
      <c r="L7" s="13" t="s">
        <v>66</v>
      </c>
      <c r="M7" s="13" t="s">
        <v>67</v>
      </c>
      <c r="N7" s="13" t="s">
        <v>68</v>
      </c>
      <c r="O7" s="83"/>
      <c r="P7" s="83"/>
      <c r="Q7" s="83"/>
      <c r="R7" s="83"/>
      <c r="S7" s="96"/>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14060434.560000001</v>
      </c>
      <c r="D9" s="7">
        <v>14060434.560000001</v>
      </c>
      <c r="E9" s="7">
        <v>14060434.560000001</v>
      </c>
      <c r="F9" s="7"/>
      <c r="G9" s="7"/>
      <c r="H9" s="7"/>
      <c r="I9" s="7"/>
      <c r="J9" s="7"/>
      <c r="K9" s="7"/>
      <c r="L9" s="7"/>
      <c r="M9" s="7"/>
      <c r="N9" s="7"/>
      <c r="O9" s="7"/>
      <c r="P9" s="7"/>
      <c r="Q9" s="7"/>
      <c r="R9" s="7"/>
      <c r="S9" s="7"/>
    </row>
    <row r="10" spans="1:19" ht="18" customHeight="1">
      <c r="A10" s="86" t="s">
        <v>55</v>
      </c>
      <c r="B10" s="87"/>
      <c r="C10" s="7">
        <v>14060434.560000001</v>
      </c>
      <c r="D10" s="7">
        <v>14060434.560000001</v>
      </c>
      <c r="E10" s="7">
        <v>14060434.560000001</v>
      </c>
      <c r="F10" s="7"/>
      <c r="G10" s="7"/>
      <c r="H10" s="7"/>
      <c r="I10" s="7"/>
      <c r="J10" s="7"/>
      <c r="K10" s="7"/>
      <c r="L10" s="7"/>
      <c r="M10" s="7"/>
      <c r="N10" s="7"/>
      <c r="O10" s="7"/>
      <c r="P10" s="7"/>
      <c r="Q10" s="7"/>
      <c r="R10" s="7"/>
      <c r="S10" s="7"/>
    </row>
  </sheetData>
  <mergeCells count="20">
    <mergeCell ref="A10:B10"/>
    <mergeCell ref="D5:N5"/>
    <mergeCell ref="O5:S5"/>
    <mergeCell ref="A5:A7"/>
    <mergeCell ref="B5:B7"/>
    <mergeCell ref="C5:C7"/>
    <mergeCell ref="D6:D7"/>
    <mergeCell ref="E6:E7"/>
    <mergeCell ref="F6:F7"/>
    <mergeCell ref="G6:G7"/>
    <mergeCell ref="H6:H7"/>
    <mergeCell ref="I6:N6"/>
    <mergeCell ref="S6:S7"/>
    <mergeCell ref="O6:O7"/>
    <mergeCell ref="P6:P7"/>
    <mergeCell ref="Q6:Q7"/>
    <mergeCell ref="R6:R7"/>
    <mergeCell ref="A2:S2"/>
    <mergeCell ref="A3:S3"/>
    <mergeCell ref="A4:B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7"/>
  <sheetViews>
    <sheetView showGridLines="0" showZeros="0" workbookViewId="0">
      <pane ySplit="1" topLeftCell="A2" activePane="bottomLeft" state="frozen"/>
      <selection activeCell="I9" sqref="I9"/>
      <selection pane="bottomLeft" activeCell="I9" sqref="I9"/>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00" t="s">
        <v>71</v>
      </c>
      <c r="B2" s="77"/>
      <c r="C2" s="77"/>
      <c r="D2" s="77"/>
      <c r="E2" s="77"/>
      <c r="F2" s="77"/>
      <c r="G2" s="77"/>
      <c r="H2" s="77"/>
      <c r="I2" s="77"/>
      <c r="J2" s="77"/>
      <c r="K2" s="77"/>
      <c r="L2" s="77"/>
      <c r="M2" s="77"/>
      <c r="N2" s="77"/>
      <c r="O2" s="77"/>
    </row>
    <row r="3" spans="1:15" ht="41.25" customHeight="1">
      <c r="A3" s="85" t="str">
        <f>"2025"&amp;"年部门支出预算表"</f>
        <v>2025年部门支出预算表</v>
      </c>
      <c r="B3" s="77"/>
      <c r="C3" s="77"/>
      <c r="D3" s="77"/>
      <c r="E3" s="77"/>
      <c r="F3" s="77"/>
      <c r="G3" s="77"/>
      <c r="H3" s="77"/>
      <c r="I3" s="77"/>
      <c r="J3" s="77"/>
      <c r="K3" s="77"/>
      <c r="L3" s="77"/>
      <c r="M3" s="77"/>
      <c r="N3" s="77"/>
      <c r="O3" s="77"/>
    </row>
    <row r="4" spans="1:15" ht="17.25" customHeight="1">
      <c r="A4" s="78" t="str">
        <f>"单位名称："&amp;"昆明市官渡区市政养护管理处"</f>
        <v>单位名称：昆明市官渡区市政养护管理处</v>
      </c>
      <c r="B4" s="77"/>
      <c r="O4" s="2" t="s">
        <v>1</v>
      </c>
    </row>
    <row r="5" spans="1:15" ht="27" customHeight="1">
      <c r="A5" s="106" t="s">
        <v>72</v>
      </c>
      <c r="B5" s="106" t="s">
        <v>73</v>
      </c>
      <c r="C5" s="106" t="s">
        <v>55</v>
      </c>
      <c r="D5" s="108" t="s">
        <v>58</v>
      </c>
      <c r="E5" s="109"/>
      <c r="F5" s="112"/>
      <c r="G5" s="103" t="s">
        <v>59</v>
      </c>
      <c r="H5" s="103" t="s">
        <v>60</v>
      </c>
      <c r="I5" s="103" t="s">
        <v>74</v>
      </c>
      <c r="J5" s="108" t="s">
        <v>62</v>
      </c>
      <c r="K5" s="109"/>
      <c r="L5" s="109"/>
      <c r="M5" s="109"/>
      <c r="N5" s="110"/>
      <c r="O5" s="111"/>
    </row>
    <row r="6" spans="1:15" ht="42" customHeight="1">
      <c r="A6" s="107"/>
      <c r="B6" s="107"/>
      <c r="C6" s="104"/>
      <c r="D6" s="17" t="s">
        <v>57</v>
      </c>
      <c r="E6" s="17" t="s">
        <v>75</v>
      </c>
      <c r="F6" s="17" t="s">
        <v>76</v>
      </c>
      <c r="G6" s="104"/>
      <c r="H6" s="104"/>
      <c r="I6" s="105"/>
      <c r="J6" s="17" t="s">
        <v>57</v>
      </c>
      <c r="K6" s="5" t="s">
        <v>77</v>
      </c>
      <c r="L6" s="5" t="s">
        <v>78</v>
      </c>
      <c r="M6" s="5" t="s">
        <v>79</v>
      </c>
      <c r="N6" s="5" t="s">
        <v>80</v>
      </c>
      <c r="O6" s="5" t="s">
        <v>81</v>
      </c>
    </row>
    <row r="7" spans="1:15" ht="18" customHeight="1">
      <c r="A7" s="18" t="s">
        <v>82</v>
      </c>
      <c r="B7" s="18" t="s">
        <v>83</v>
      </c>
      <c r="C7" s="18" t="s">
        <v>84</v>
      </c>
      <c r="D7" s="19" t="s">
        <v>85</v>
      </c>
      <c r="E7" s="19" t="s">
        <v>86</v>
      </c>
      <c r="F7" s="19" t="s">
        <v>87</v>
      </c>
      <c r="G7" s="19" t="s">
        <v>88</v>
      </c>
      <c r="H7" s="19" t="s">
        <v>89</v>
      </c>
      <c r="I7" s="19" t="s">
        <v>90</v>
      </c>
      <c r="J7" s="19" t="s">
        <v>91</v>
      </c>
      <c r="K7" s="19" t="s">
        <v>92</v>
      </c>
      <c r="L7" s="19" t="s">
        <v>93</v>
      </c>
      <c r="M7" s="19" t="s">
        <v>94</v>
      </c>
      <c r="N7" s="18" t="s">
        <v>95</v>
      </c>
      <c r="O7" s="19" t="s">
        <v>96</v>
      </c>
    </row>
    <row r="8" spans="1:15" ht="21" customHeight="1">
      <c r="A8" s="20" t="s">
        <v>97</v>
      </c>
      <c r="B8" s="20" t="s">
        <v>98</v>
      </c>
      <c r="C8" s="7">
        <v>1718002.24</v>
      </c>
      <c r="D8" s="7">
        <v>1718002.24</v>
      </c>
      <c r="E8" s="7">
        <v>1718002.24</v>
      </c>
      <c r="F8" s="7"/>
      <c r="G8" s="7"/>
      <c r="H8" s="7"/>
      <c r="I8" s="7"/>
      <c r="J8" s="7"/>
      <c r="K8" s="7"/>
      <c r="L8" s="7"/>
      <c r="M8" s="7"/>
      <c r="N8" s="7"/>
      <c r="O8" s="7"/>
    </row>
    <row r="9" spans="1:15" ht="21" customHeight="1">
      <c r="A9" s="21" t="s">
        <v>99</v>
      </c>
      <c r="B9" s="21" t="s">
        <v>100</v>
      </c>
      <c r="C9" s="7">
        <v>1718002.24</v>
      </c>
      <c r="D9" s="7">
        <v>1718002.24</v>
      </c>
      <c r="E9" s="7">
        <v>1718002.24</v>
      </c>
      <c r="F9" s="7"/>
      <c r="G9" s="7"/>
      <c r="H9" s="7"/>
      <c r="I9" s="7"/>
      <c r="J9" s="7"/>
      <c r="K9" s="7"/>
      <c r="L9" s="7"/>
      <c r="M9" s="7"/>
      <c r="N9" s="7"/>
      <c r="O9" s="7"/>
    </row>
    <row r="10" spans="1:15" ht="21" customHeight="1">
      <c r="A10" s="22" t="s">
        <v>101</v>
      </c>
      <c r="B10" s="22" t="s">
        <v>102</v>
      </c>
      <c r="C10" s="7">
        <v>642600</v>
      </c>
      <c r="D10" s="7">
        <v>642600</v>
      </c>
      <c r="E10" s="7">
        <v>642600</v>
      </c>
      <c r="F10" s="7"/>
      <c r="G10" s="7"/>
      <c r="H10" s="7"/>
      <c r="I10" s="7"/>
      <c r="J10" s="7"/>
      <c r="K10" s="7"/>
      <c r="L10" s="7"/>
      <c r="M10" s="7"/>
      <c r="N10" s="7"/>
      <c r="O10" s="7"/>
    </row>
    <row r="11" spans="1:15" ht="21" customHeight="1">
      <c r="A11" s="22" t="s">
        <v>103</v>
      </c>
      <c r="B11" s="22" t="s">
        <v>104</v>
      </c>
      <c r="C11" s="7">
        <v>767082.24</v>
      </c>
      <c r="D11" s="7">
        <v>767082.24</v>
      </c>
      <c r="E11" s="7">
        <v>767082.24</v>
      </c>
      <c r="F11" s="7"/>
      <c r="G11" s="7"/>
      <c r="H11" s="7"/>
      <c r="I11" s="7"/>
      <c r="J11" s="7"/>
      <c r="K11" s="7"/>
      <c r="L11" s="7"/>
      <c r="M11" s="7"/>
      <c r="N11" s="7"/>
      <c r="O11" s="7"/>
    </row>
    <row r="12" spans="1:15" ht="21" customHeight="1">
      <c r="A12" s="22" t="s">
        <v>105</v>
      </c>
      <c r="B12" s="22" t="s">
        <v>106</v>
      </c>
      <c r="C12" s="7">
        <v>308320</v>
      </c>
      <c r="D12" s="7">
        <v>308320</v>
      </c>
      <c r="E12" s="7">
        <v>308320</v>
      </c>
      <c r="F12" s="7"/>
      <c r="G12" s="7"/>
      <c r="H12" s="7"/>
      <c r="I12" s="7"/>
      <c r="J12" s="7"/>
      <c r="K12" s="7"/>
      <c r="L12" s="7"/>
      <c r="M12" s="7"/>
      <c r="N12" s="7"/>
      <c r="O12" s="7"/>
    </row>
    <row r="13" spans="1:15" ht="21" customHeight="1">
      <c r="A13" s="20" t="s">
        <v>107</v>
      </c>
      <c r="B13" s="20" t="s">
        <v>108</v>
      </c>
      <c r="C13" s="7">
        <v>708269.64</v>
      </c>
      <c r="D13" s="7">
        <v>708269.64</v>
      </c>
      <c r="E13" s="7">
        <v>708269.64</v>
      </c>
      <c r="F13" s="7"/>
      <c r="G13" s="7"/>
      <c r="H13" s="7"/>
      <c r="I13" s="7"/>
      <c r="J13" s="7"/>
      <c r="K13" s="7"/>
      <c r="L13" s="7"/>
      <c r="M13" s="7"/>
      <c r="N13" s="7"/>
      <c r="O13" s="7"/>
    </row>
    <row r="14" spans="1:15" ht="21" customHeight="1">
      <c r="A14" s="21" t="s">
        <v>109</v>
      </c>
      <c r="B14" s="21" t="s">
        <v>110</v>
      </c>
      <c r="C14" s="7">
        <v>708269.64</v>
      </c>
      <c r="D14" s="7">
        <v>708269.64</v>
      </c>
      <c r="E14" s="7">
        <v>708269.64</v>
      </c>
      <c r="F14" s="7"/>
      <c r="G14" s="7"/>
      <c r="H14" s="7"/>
      <c r="I14" s="7"/>
      <c r="J14" s="7"/>
      <c r="K14" s="7"/>
      <c r="L14" s="7"/>
      <c r="M14" s="7"/>
      <c r="N14" s="7"/>
      <c r="O14" s="7"/>
    </row>
    <row r="15" spans="1:15" ht="21" customHeight="1">
      <c r="A15" s="22" t="s">
        <v>111</v>
      </c>
      <c r="B15" s="22" t="s">
        <v>112</v>
      </c>
      <c r="C15" s="7">
        <v>381402.24</v>
      </c>
      <c r="D15" s="7">
        <v>381402.24</v>
      </c>
      <c r="E15" s="7">
        <v>381402.24</v>
      </c>
      <c r="F15" s="7"/>
      <c r="G15" s="7"/>
      <c r="H15" s="7"/>
      <c r="I15" s="7"/>
      <c r="J15" s="7"/>
      <c r="K15" s="7"/>
      <c r="L15" s="7"/>
      <c r="M15" s="7"/>
      <c r="N15" s="7"/>
      <c r="O15" s="7"/>
    </row>
    <row r="16" spans="1:15" ht="21" customHeight="1">
      <c r="A16" s="22" t="s">
        <v>113</v>
      </c>
      <c r="B16" s="22" t="s">
        <v>114</v>
      </c>
      <c r="C16" s="7">
        <v>318101.52</v>
      </c>
      <c r="D16" s="7">
        <v>318101.52</v>
      </c>
      <c r="E16" s="7">
        <v>318101.52</v>
      </c>
      <c r="F16" s="7"/>
      <c r="G16" s="7"/>
      <c r="H16" s="7"/>
      <c r="I16" s="7"/>
      <c r="J16" s="7"/>
      <c r="K16" s="7"/>
      <c r="L16" s="7"/>
      <c r="M16" s="7"/>
      <c r="N16" s="7"/>
      <c r="O16" s="7"/>
    </row>
    <row r="17" spans="1:15" ht="21" customHeight="1">
      <c r="A17" s="22" t="s">
        <v>115</v>
      </c>
      <c r="B17" s="22" t="s">
        <v>116</v>
      </c>
      <c r="C17" s="7">
        <v>8765.8799999999992</v>
      </c>
      <c r="D17" s="7">
        <v>8765.8799999999992</v>
      </c>
      <c r="E17" s="7">
        <v>8765.8799999999992</v>
      </c>
      <c r="F17" s="7"/>
      <c r="G17" s="7"/>
      <c r="H17" s="7"/>
      <c r="I17" s="7"/>
      <c r="J17" s="7"/>
      <c r="K17" s="7"/>
      <c r="L17" s="7"/>
      <c r="M17" s="7"/>
      <c r="N17" s="7"/>
      <c r="O17" s="7"/>
    </row>
    <row r="18" spans="1:15" ht="21" customHeight="1">
      <c r="A18" s="20" t="s">
        <v>117</v>
      </c>
      <c r="B18" s="20" t="s">
        <v>118</v>
      </c>
      <c r="C18" s="7">
        <v>10412038.68</v>
      </c>
      <c r="D18" s="7">
        <v>10412038.68</v>
      </c>
      <c r="E18" s="7">
        <v>7358688.6799999997</v>
      </c>
      <c r="F18" s="7">
        <v>3053350</v>
      </c>
      <c r="G18" s="7"/>
      <c r="H18" s="7"/>
      <c r="I18" s="7"/>
      <c r="J18" s="7"/>
      <c r="K18" s="7"/>
      <c r="L18" s="7"/>
      <c r="M18" s="7"/>
      <c r="N18" s="7"/>
      <c r="O18" s="7"/>
    </row>
    <row r="19" spans="1:15" ht="21" customHeight="1">
      <c r="A19" s="21" t="s">
        <v>119</v>
      </c>
      <c r="B19" s="21" t="s">
        <v>120</v>
      </c>
      <c r="C19" s="7">
        <v>10412038.68</v>
      </c>
      <c r="D19" s="7">
        <v>10412038.68</v>
      </c>
      <c r="E19" s="7">
        <v>7358688.6799999997</v>
      </c>
      <c r="F19" s="7">
        <v>3053350</v>
      </c>
      <c r="G19" s="7"/>
      <c r="H19" s="7"/>
      <c r="I19" s="7"/>
      <c r="J19" s="7"/>
      <c r="K19" s="7"/>
      <c r="L19" s="7"/>
      <c r="M19" s="7"/>
      <c r="N19" s="7"/>
      <c r="O19" s="7"/>
    </row>
    <row r="20" spans="1:15" ht="21" customHeight="1">
      <c r="A20" s="22" t="s">
        <v>121</v>
      </c>
      <c r="B20" s="22" t="s">
        <v>122</v>
      </c>
      <c r="C20" s="7">
        <v>10412038.68</v>
      </c>
      <c r="D20" s="7">
        <v>10412038.68</v>
      </c>
      <c r="E20" s="7">
        <v>7358688.6799999997</v>
      </c>
      <c r="F20" s="7">
        <v>3053350</v>
      </c>
      <c r="G20" s="7"/>
      <c r="H20" s="7"/>
      <c r="I20" s="7"/>
      <c r="J20" s="7"/>
      <c r="K20" s="7"/>
      <c r="L20" s="7"/>
      <c r="M20" s="7"/>
      <c r="N20" s="7"/>
      <c r="O20" s="7"/>
    </row>
    <row r="21" spans="1:15" ht="21" customHeight="1">
      <c r="A21" s="20" t="s">
        <v>123</v>
      </c>
      <c r="B21" s="20" t="s">
        <v>124</v>
      </c>
      <c r="C21" s="7">
        <v>500000</v>
      </c>
      <c r="D21" s="7">
        <v>500000</v>
      </c>
      <c r="E21" s="7"/>
      <c r="F21" s="7">
        <v>500000</v>
      </c>
      <c r="G21" s="7"/>
      <c r="H21" s="7"/>
      <c r="I21" s="7"/>
      <c r="J21" s="7"/>
      <c r="K21" s="7"/>
      <c r="L21" s="7"/>
      <c r="M21" s="7"/>
      <c r="N21" s="7"/>
      <c r="O21" s="7"/>
    </row>
    <row r="22" spans="1:15" ht="21" customHeight="1">
      <c r="A22" s="21" t="s">
        <v>125</v>
      </c>
      <c r="B22" s="21" t="s">
        <v>126</v>
      </c>
      <c r="C22" s="7">
        <v>500000</v>
      </c>
      <c r="D22" s="7">
        <v>500000</v>
      </c>
      <c r="E22" s="7"/>
      <c r="F22" s="7">
        <v>500000</v>
      </c>
      <c r="G22" s="7"/>
      <c r="H22" s="7"/>
      <c r="I22" s="7"/>
      <c r="J22" s="7"/>
      <c r="K22" s="7"/>
      <c r="L22" s="7"/>
      <c r="M22" s="7"/>
      <c r="N22" s="7"/>
      <c r="O22" s="7"/>
    </row>
    <row r="23" spans="1:15" ht="21" customHeight="1">
      <c r="A23" s="22" t="s">
        <v>127</v>
      </c>
      <c r="B23" s="22" t="s">
        <v>128</v>
      </c>
      <c r="C23" s="7">
        <v>500000</v>
      </c>
      <c r="D23" s="7">
        <v>500000</v>
      </c>
      <c r="E23" s="7"/>
      <c r="F23" s="7">
        <v>500000</v>
      </c>
      <c r="G23" s="7"/>
      <c r="H23" s="7"/>
      <c r="I23" s="7"/>
      <c r="J23" s="7"/>
      <c r="K23" s="7"/>
      <c r="L23" s="7"/>
      <c r="M23" s="7"/>
      <c r="N23" s="7"/>
      <c r="O23" s="7"/>
    </row>
    <row r="24" spans="1:15" ht="21" customHeight="1">
      <c r="A24" s="20" t="s">
        <v>129</v>
      </c>
      <c r="B24" s="20" t="s">
        <v>130</v>
      </c>
      <c r="C24" s="7">
        <v>722124</v>
      </c>
      <c r="D24" s="7">
        <v>722124</v>
      </c>
      <c r="E24" s="7">
        <v>722124</v>
      </c>
      <c r="F24" s="7"/>
      <c r="G24" s="7"/>
      <c r="H24" s="7"/>
      <c r="I24" s="7"/>
      <c r="J24" s="7"/>
      <c r="K24" s="7"/>
      <c r="L24" s="7"/>
      <c r="M24" s="7"/>
      <c r="N24" s="7"/>
      <c r="O24" s="7"/>
    </row>
    <row r="25" spans="1:15" ht="21" customHeight="1">
      <c r="A25" s="21" t="s">
        <v>131</v>
      </c>
      <c r="B25" s="21" t="s">
        <v>132</v>
      </c>
      <c r="C25" s="7">
        <v>722124</v>
      </c>
      <c r="D25" s="7">
        <v>722124</v>
      </c>
      <c r="E25" s="7">
        <v>722124</v>
      </c>
      <c r="F25" s="7"/>
      <c r="G25" s="7"/>
      <c r="H25" s="7"/>
      <c r="I25" s="7"/>
      <c r="J25" s="7"/>
      <c r="K25" s="7"/>
      <c r="L25" s="7"/>
      <c r="M25" s="7"/>
      <c r="N25" s="7"/>
      <c r="O25" s="7"/>
    </row>
    <row r="26" spans="1:15" ht="21" customHeight="1">
      <c r="A26" s="22" t="s">
        <v>133</v>
      </c>
      <c r="B26" s="22" t="s">
        <v>134</v>
      </c>
      <c r="C26" s="7">
        <v>722124</v>
      </c>
      <c r="D26" s="7">
        <v>722124</v>
      </c>
      <c r="E26" s="7">
        <v>722124</v>
      </c>
      <c r="F26" s="7"/>
      <c r="G26" s="7"/>
      <c r="H26" s="7"/>
      <c r="I26" s="7"/>
      <c r="J26" s="7"/>
      <c r="K26" s="7"/>
      <c r="L26" s="7"/>
      <c r="M26" s="7"/>
      <c r="N26" s="7"/>
      <c r="O26" s="7"/>
    </row>
    <row r="27" spans="1:15" ht="21" customHeight="1">
      <c r="A27" s="101" t="s">
        <v>55</v>
      </c>
      <c r="B27" s="102"/>
      <c r="C27" s="7">
        <v>14060434.560000001</v>
      </c>
      <c r="D27" s="7">
        <v>14060434.560000001</v>
      </c>
      <c r="E27" s="7">
        <v>10507084.560000001</v>
      </c>
      <c r="F27" s="7">
        <v>3553350</v>
      </c>
      <c r="G27" s="7"/>
      <c r="H27" s="7"/>
      <c r="I27" s="7"/>
      <c r="J27" s="7"/>
      <c r="K27" s="7"/>
      <c r="L27" s="7"/>
      <c r="M27" s="7"/>
      <c r="N27" s="7"/>
      <c r="O27" s="7"/>
    </row>
  </sheetData>
  <mergeCells count="12">
    <mergeCell ref="A2:O2"/>
    <mergeCell ref="A3:O3"/>
    <mergeCell ref="A4:B4"/>
    <mergeCell ref="A27:B27"/>
    <mergeCell ref="G5:G6"/>
    <mergeCell ref="H5:H6"/>
    <mergeCell ref="I5:I6"/>
    <mergeCell ref="C5:C6"/>
    <mergeCell ref="A5:A6"/>
    <mergeCell ref="B5:B6"/>
    <mergeCell ref="J5:O5"/>
    <mergeCell ref="D5:F5"/>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 activePane="bottomLeft" state="frozen"/>
      <selection activeCell="I9" sqref="I9"/>
      <selection pane="bottomLeft" activeCell="I9" sqref="I9"/>
    </sheetView>
  </sheetViews>
  <sheetFormatPr defaultColWidth="8.625" defaultRowHeight="12.75" customHeight="1"/>
  <cols>
    <col min="1" max="4" width="35.625" customWidth="1"/>
  </cols>
  <sheetData>
    <row r="1" spans="1:4" ht="12.75" customHeight="1">
      <c r="A1" s="1"/>
      <c r="B1" s="1"/>
      <c r="C1" s="1"/>
      <c r="D1" s="1"/>
    </row>
    <row r="2" spans="1:4" ht="15" customHeight="1">
      <c r="A2" s="23"/>
      <c r="B2" s="2"/>
      <c r="C2" s="2"/>
      <c r="D2" s="2" t="s">
        <v>135</v>
      </c>
    </row>
    <row r="3" spans="1:4" ht="41.25" customHeight="1">
      <c r="A3" s="76" t="str">
        <f>"2025"&amp;"年部门财政拨款收支预算总表"</f>
        <v>2025年部门财政拨款收支预算总表</v>
      </c>
      <c r="B3" s="77"/>
      <c r="C3" s="77"/>
      <c r="D3" s="77"/>
    </row>
    <row r="4" spans="1:4" ht="17.25" customHeight="1">
      <c r="A4" s="78" t="str">
        <f>"单位名称："&amp;"昆明市官渡区市政养护管理处"</f>
        <v>单位名称：昆明市官渡区市政养护管理处</v>
      </c>
      <c r="B4" s="79"/>
      <c r="D4" s="2" t="s">
        <v>1</v>
      </c>
    </row>
    <row r="5" spans="1:4" ht="17.25" customHeight="1">
      <c r="A5" s="80" t="s">
        <v>2</v>
      </c>
      <c r="B5" s="81"/>
      <c r="C5" s="80" t="s">
        <v>3</v>
      </c>
      <c r="D5" s="81"/>
    </row>
    <row r="6" spans="1:4" ht="18.75" customHeight="1">
      <c r="A6" s="5" t="s">
        <v>4</v>
      </c>
      <c r="B6" s="5" t="s">
        <v>5</v>
      </c>
      <c r="C6" s="5" t="s">
        <v>6</v>
      </c>
      <c r="D6" s="5" t="s">
        <v>5</v>
      </c>
    </row>
    <row r="7" spans="1:4" ht="16.5" customHeight="1">
      <c r="A7" s="6" t="s">
        <v>136</v>
      </c>
      <c r="B7" s="7">
        <v>14060434.560000001</v>
      </c>
      <c r="C7" s="6" t="s">
        <v>137</v>
      </c>
      <c r="D7" s="7">
        <v>14060434.560000001</v>
      </c>
    </row>
    <row r="8" spans="1:4" ht="16.5" customHeight="1">
      <c r="A8" s="6" t="s">
        <v>138</v>
      </c>
      <c r="B8" s="7">
        <v>14060434.560000001</v>
      </c>
      <c r="C8" s="6" t="s">
        <v>139</v>
      </c>
      <c r="D8" s="7"/>
    </row>
    <row r="9" spans="1:4" ht="16.5" customHeight="1">
      <c r="A9" s="6" t="s">
        <v>140</v>
      </c>
      <c r="B9" s="7"/>
      <c r="C9" s="6" t="s">
        <v>141</v>
      </c>
      <c r="D9" s="7"/>
    </row>
    <row r="10" spans="1:4" ht="16.5" customHeight="1">
      <c r="A10" s="6" t="s">
        <v>142</v>
      </c>
      <c r="B10" s="7"/>
      <c r="C10" s="6" t="s">
        <v>143</v>
      </c>
      <c r="D10" s="7"/>
    </row>
    <row r="11" spans="1:4" ht="16.5" customHeight="1">
      <c r="A11" s="6" t="s">
        <v>144</v>
      </c>
      <c r="B11" s="7"/>
      <c r="C11" s="6" t="s">
        <v>145</v>
      </c>
      <c r="D11" s="7"/>
    </row>
    <row r="12" spans="1:4" ht="16.5" customHeight="1">
      <c r="A12" s="6" t="s">
        <v>138</v>
      </c>
      <c r="B12" s="7"/>
      <c r="C12" s="6" t="s">
        <v>146</v>
      </c>
      <c r="D12" s="7"/>
    </row>
    <row r="13" spans="1:4" ht="16.5" customHeight="1">
      <c r="A13" s="10" t="s">
        <v>140</v>
      </c>
      <c r="B13" s="7"/>
      <c r="C13" s="24" t="s">
        <v>147</v>
      </c>
      <c r="D13" s="7"/>
    </row>
    <row r="14" spans="1:4" ht="16.5" customHeight="1">
      <c r="A14" s="10" t="s">
        <v>142</v>
      </c>
      <c r="B14" s="7"/>
      <c r="C14" s="24" t="s">
        <v>148</v>
      </c>
      <c r="D14" s="7"/>
    </row>
    <row r="15" spans="1:4" ht="16.5" customHeight="1">
      <c r="A15" s="11"/>
      <c r="B15" s="7"/>
      <c r="C15" s="24" t="s">
        <v>149</v>
      </c>
      <c r="D15" s="7">
        <v>1718002.24</v>
      </c>
    </row>
    <row r="16" spans="1:4" ht="16.5" customHeight="1">
      <c r="A16" s="11"/>
      <c r="B16" s="7"/>
      <c r="C16" s="24" t="s">
        <v>150</v>
      </c>
      <c r="D16" s="7">
        <v>708269.64</v>
      </c>
    </row>
    <row r="17" spans="1:4" ht="16.5" customHeight="1">
      <c r="A17" s="11"/>
      <c r="B17" s="7"/>
      <c r="C17" s="24" t="s">
        <v>151</v>
      </c>
      <c r="D17" s="7"/>
    </row>
    <row r="18" spans="1:4" ht="16.5" customHeight="1">
      <c r="A18" s="11"/>
      <c r="B18" s="7"/>
      <c r="C18" s="24" t="s">
        <v>152</v>
      </c>
      <c r="D18" s="7">
        <v>10412038.68</v>
      </c>
    </row>
    <row r="19" spans="1:4" ht="16.5" customHeight="1">
      <c r="A19" s="11"/>
      <c r="B19" s="7"/>
      <c r="C19" s="24" t="s">
        <v>153</v>
      </c>
      <c r="D19" s="7"/>
    </row>
    <row r="20" spans="1:4" ht="16.5" customHeight="1">
      <c r="A20" s="11"/>
      <c r="B20" s="7"/>
      <c r="C20" s="24" t="s">
        <v>154</v>
      </c>
      <c r="D20" s="7">
        <v>500000</v>
      </c>
    </row>
    <row r="21" spans="1:4" ht="16.5" customHeight="1">
      <c r="A21" s="11"/>
      <c r="B21" s="7"/>
      <c r="C21" s="24" t="s">
        <v>155</v>
      </c>
      <c r="D21" s="7"/>
    </row>
    <row r="22" spans="1:4" ht="16.5" customHeight="1">
      <c r="A22" s="11"/>
      <c r="B22" s="7"/>
      <c r="C22" s="24" t="s">
        <v>156</v>
      </c>
      <c r="D22" s="7"/>
    </row>
    <row r="23" spans="1:4" ht="16.5" customHeight="1">
      <c r="A23" s="11"/>
      <c r="B23" s="7"/>
      <c r="C23" s="24" t="s">
        <v>157</v>
      </c>
      <c r="D23" s="7"/>
    </row>
    <row r="24" spans="1:4" ht="16.5" customHeight="1">
      <c r="A24" s="11"/>
      <c r="B24" s="7"/>
      <c r="C24" s="24" t="s">
        <v>158</v>
      </c>
      <c r="D24" s="7"/>
    </row>
    <row r="25" spans="1:4" ht="16.5" customHeight="1">
      <c r="A25" s="11"/>
      <c r="B25" s="7"/>
      <c r="C25" s="24" t="s">
        <v>159</v>
      </c>
      <c r="D25" s="7"/>
    </row>
    <row r="26" spans="1:4" ht="16.5" customHeight="1">
      <c r="A26" s="11"/>
      <c r="B26" s="7"/>
      <c r="C26" s="24" t="s">
        <v>160</v>
      </c>
      <c r="D26" s="7">
        <v>722124</v>
      </c>
    </row>
    <row r="27" spans="1:4" ht="16.5" customHeight="1">
      <c r="A27" s="11"/>
      <c r="B27" s="7"/>
      <c r="C27" s="24" t="s">
        <v>161</v>
      </c>
      <c r="D27" s="7"/>
    </row>
    <row r="28" spans="1:4" ht="16.5" customHeight="1">
      <c r="A28" s="11"/>
      <c r="B28" s="7"/>
      <c r="C28" s="24" t="s">
        <v>162</v>
      </c>
      <c r="D28" s="7"/>
    </row>
    <row r="29" spans="1:4" ht="16.5" customHeight="1">
      <c r="A29" s="11"/>
      <c r="B29" s="7"/>
      <c r="C29" s="24" t="s">
        <v>163</v>
      </c>
      <c r="D29" s="7"/>
    </row>
    <row r="30" spans="1:4" ht="16.5" customHeight="1">
      <c r="A30" s="11"/>
      <c r="B30" s="7"/>
      <c r="C30" s="24" t="s">
        <v>164</v>
      </c>
      <c r="D30" s="7"/>
    </row>
    <row r="31" spans="1:4" ht="16.5" customHeight="1">
      <c r="A31" s="11"/>
      <c r="B31" s="7"/>
      <c r="C31" s="24" t="s">
        <v>165</v>
      </c>
      <c r="D31" s="7"/>
    </row>
    <row r="32" spans="1:4" ht="16.5" customHeight="1">
      <c r="A32" s="11"/>
      <c r="B32" s="7"/>
      <c r="C32" s="10" t="s">
        <v>166</v>
      </c>
      <c r="D32" s="7"/>
    </row>
    <row r="33" spans="1:4" ht="16.5" customHeight="1">
      <c r="A33" s="11"/>
      <c r="B33" s="7"/>
      <c r="C33" s="10" t="s">
        <v>167</v>
      </c>
      <c r="D33" s="7"/>
    </row>
    <row r="34" spans="1:4" ht="16.5" customHeight="1">
      <c r="A34" s="11"/>
      <c r="B34" s="7"/>
      <c r="C34" s="25" t="s">
        <v>168</v>
      </c>
      <c r="D34" s="7"/>
    </row>
    <row r="35" spans="1:4" ht="15" customHeight="1">
      <c r="A35" s="12" t="s">
        <v>50</v>
      </c>
      <c r="B35" s="26">
        <v>14060434.560000001</v>
      </c>
      <c r="C35" s="12" t="s">
        <v>51</v>
      </c>
      <c r="D35" s="26">
        <v>14060434.560000001</v>
      </c>
    </row>
  </sheetData>
  <mergeCells count="4">
    <mergeCell ref="A3:D3"/>
    <mergeCell ref="A5:B5"/>
    <mergeCell ref="C5:D5"/>
    <mergeCell ref="A4:B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7"/>
  <sheetViews>
    <sheetView showZeros="0" workbookViewId="0">
      <pane ySplit="1" topLeftCell="A11" activePane="bottomLeft" state="frozen"/>
      <selection activeCell="I9" sqref="I9"/>
      <selection pane="bottomLeft" activeCell="I9" sqref="I9"/>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27"/>
      <c r="F2" s="28"/>
      <c r="G2" s="4" t="s">
        <v>169</v>
      </c>
    </row>
    <row r="3" spans="1:7" ht="41.25" customHeight="1">
      <c r="A3" s="113" t="str">
        <f>"2025"&amp;"年一般公共预算支出预算表（按功能科目分类）"</f>
        <v>2025年一般公共预算支出预算表（按功能科目分类）</v>
      </c>
      <c r="B3" s="113"/>
      <c r="C3" s="113"/>
      <c r="D3" s="113"/>
      <c r="E3" s="113"/>
      <c r="F3" s="113"/>
      <c r="G3" s="113"/>
    </row>
    <row r="4" spans="1:7" ht="18" customHeight="1">
      <c r="A4" s="29" t="str">
        <f>"单位名称："&amp;"昆明市官渡区市政养护管理处"</f>
        <v>单位名称：昆明市官渡区市政养护管理处</v>
      </c>
      <c r="F4" s="30"/>
      <c r="G4" s="4" t="s">
        <v>1</v>
      </c>
    </row>
    <row r="5" spans="1:7" ht="20.25" customHeight="1">
      <c r="A5" s="114" t="s">
        <v>170</v>
      </c>
      <c r="B5" s="115"/>
      <c r="C5" s="123" t="s">
        <v>55</v>
      </c>
      <c r="D5" s="120" t="s">
        <v>75</v>
      </c>
      <c r="E5" s="121"/>
      <c r="F5" s="122"/>
      <c r="G5" s="118" t="s">
        <v>76</v>
      </c>
    </row>
    <row r="6" spans="1:7" ht="20.25" customHeight="1">
      <c r="A6" s="31" t="s">
        <v>72</v>
      </c>
      <c r="B6" s="31" t="s">
        <v>73</v>
      </c>
      <c r="C6" s="124"/>
      <c r="D6" s="33" t="s">
        <v>57</v>
      </c>
      <c r="E6" s="33" t="s">
        <v>171</v>
      </c>
      <c r="F6" s="33" t="s">
        <v>172</v>
      </c>
      <c r="G6" s="119"/>
    </row>
    <row r="7" spans="1:7" ht="15" customHeight="1">
      <c r="A7" s="34" t="s">
        <v>82</v>
      </c>
      <c r="B7" s="34" t="s">
        <v>83</v>
      </c>
      <c r="C7" s="34" t="s">
        <v>84</v>
      </c>
      <c r="D7" s="34" t="s">
        <v>85</v>
      </c>
      <c r="E7" s="34" t="s">
        <v>86</v>
      </c>
      <c r="F7" s="34" t="s">
        <v>87</v>
      </c>
      <c r="G7" s="34" t="s">
        <v>88</v>
      </c>
    </row>
    <row r="8" spans="1:7" ht="18" customHeight="1">
      <c r="A8" s="25" t="s">
        <v>97</v>
      </c>
      <c r="B8" s="25" t="s">
        <v>98</v>
      </c>
      <c r="C8" s="7">
        <v>1718002.24</v>
      </c>
      <c r="D8" s="7">
        <v>1718002.24</v>
      </c>
      <c r="E8" s="7">
        <v>1626202.24</v>
      </c>
      <c r="F8" s="7">
        <v>91800</v>
      </c>
      <c r="G8" s="7"/>
    </row>
    <row r="9" spans="1:7" ht="18" customHeight="1">
      <c r="A9" s="35" t="s">
        <v>99</v>
      </c>
      <c r="B9" s="35" t="s">
        <v>100</v>
      </c>
      <c r="C9" s="7">
        <v>1718002.24</v>
      </c>
      <c r="D9" s="7">
        <v>1718002.24</v>
      </c>
      <c r="E9" s="7">
        <v>1626202.24</v>
      </c>
      <c r="F9" s="7">
        <v>91800</v>
      </c>
      <c r="G9" s="7"/>
    </row>
    <row r="10" spans="1:7" ht="18" customHeight="1">
      <c r="A10" s="36" t="s">
        <v>101</v>
      </c>
      <c r="B10" s="36" t="s">
        <v>102</v>
      </c>
      <c r="C10" s="7">
        <v>642600</v>
      </c>
      <c r="D10" s="7">
        <v>642600</v>
      </c>
      <c r="E10" s="7">
        <v>550800</v>
      </c>
      <c r="F10" s="7">
        <v>91800</v>
      </c>
      <c r="G10" s="7"/>
    </row>
    <row r="11" spans="1:7" ht="18" customHeight="1">
      <c r="A11" s="36" t="s">
        <v>103</v>
      </c>
      <c r="B11" s="36" t="s">
        <v>104</v>
      </c>
      <c r="C11" s="7">
        <v>767082.24</v>
      </c>
      <c r="D11" s="7">
        <v>767082.24</v>
      </c>
      <c r="E11" s="7">
        <v>767082.24</v>
      </c>
      <c r="F11" s="7"/>
      <c r="G11" s="7"/>
    </row>
    <row r="12" spans="1:7" ht="18" customHeight="1">
      <c r="A12" s="36" t="s">
        <v>105</v>
      </c>
      <c r="B12" s="36" t="s">
        <v>106</v>
      </c>
      <c r="C12" s="7">
        <v>308320</v>
      </c>
      <c r="D12" s="7">
        <v>308320</v>
      </c>
      <c r="E12" s="7">
        <v>308320</v>
      </c>
      <c r="F12" s="7"/>
      <c r="G12" s="7"/>
    </row>
    <row r="13" spans="1:7" ht="18" customHeight="1">
      <c r="A13" s="25" t="s">
        <v>107</v>
      </c>
      <c r="B13" s="25" t="s">
        <v>108</v>
      </c>
      <c r="C13" s="7">
        <v>708269.64</v>
      </c>
      <c r="D13" s="7">
        <v>708269.64</v>
      </c>
      <c r="E13" s="7">
        <v>708269.64</v>
      </c>
      <c r="F13" s="7"/>
      <c r="G13" s="7"/>
    </row>
    <row r="14" spans="1:7" ht="18" customHeight="1">
      <c r="A14" s="35" t="s">
        <v>109</v>
      </c>
      <c r="B14" s="35" t="s">
        <v>110</v>
      </c>
      <c r="C14" s="7">
        <v>708269.64</v>
      </c>
      <c r="D14" s="7">
        <v>708269.64</v>
      </c>
      <c r="E14" s="7">
        <v>708269.64</v>
      </c>
      <c r="F14" s="7"/>
      <c r="G14" s="7"/>
    </row>
    <row r="15" spans="1:7" ht="18" customHeight="1">
      <c r="A15" s="36" t="s">
        <v>111</v>
      </c>
      <c r="B15" s="36" t="s">
        <v>112</v>
      </c>
      <c r="C15" s="7">
        <v>381402.24</v>
      </c>
      <c r="D15" s="7">
        <v>381402.24</v>
      </c>
      <c r="E15" s="7">
        <v>381402.24</v>
      </c>
      <c r="F15" s="7"/>
      <c r="G15" s="7"/>
    </row>
    <row r="16" spans="1:7" ht="18" customHeight="1">
      <c r="A16" s="36" t="s">
        <v>113</v>
      </c>
      <c r="B16" s="36" t="s">
        <v>114</v>
      </c>
      <c r="C16" s="7">
        <v>318101.52</v>
      </c>
      <c r="D16" s="7">
        <v>318101.52</v>
      </c>
      <c r="E16" s="7">
        <v>318101.52</v>
      </c>
      <c r="F16" s="7"/>
      <c r="G16" s="7"/>
    </row>
    <row r="17" spans="1:7" ht="18" customHeight="1">
      <c r="A17" s="36" t="s">
        <v>115</v>
      </c>
      <c r="B17" s="36" t="s">
        <v>116</v>
      </c>
      <c r="C17" s="7">
        <v>8765.8799999999992</v>
      </c>
      <c r="D17" s="7">
        <v>8765.8799999999992</v>
      </c>
      <c r="E17" s="7">
        <v>8765.8799999999992</v>
      </c>
      <c r="F17" s="7"/>
      <c r="G17" s="7"/>
    </row>
    <row r="18" spans="1:7" ht="18" customHeight="1">
      <c r="A18" s="25" t="s">
        <v>117</v>
      </c>
      <c r="B18" s="25" t="s">
        <v>118</v>
      </c>
      <c r="C18" s="7">
        <v>10412038.68</v>
      </c>
      <c r="D18" s="7">
        <v>7358688.6799999997</v>
      </c>
      <c r="E18" s="7">
        <v>6691144.6799999997</v>
      </c>
      <c r="F18" s="7">
        <v>667544</v>
      </c>
      <c r="G18" s="7">
        <v>3053350</v>
      </c>
    </row>
    <row r="19" spans="1:7" ht="18" customHeight="1">
      <c r="A19" s="35" t="s">
        <v>119</v>
      </c>
      <c r="B19" s="35" t="s">
        <v>120</v>
      </c>
      <c r="C19" s="7">
        <v>10412038.68</v>
      </c>
      <c r="D19" s="7">
        <v>7358688.6799999997</v>
      </c>
      <c r="E19" s="7">
        <v>6691144.6799999997</v>
      </c>
      <c r="F19" s="7">
        <v>667544</v>
      </c>
      <c r="G19" s="7">
        <v>3053350</v>
      </c>
    </row>
    <row r="20" spans="1:7" ht="18" customHeight="1">
      <c r="A20" s="36" t="s">
        <v>121</v>
      </c>
      <c r="B20" s="36" t="s">
        <v>122</v>
      </c>
      <c r="C20" s="7">
        <v>10412038.68</v>
      </c>
      <c r="D20" s="7">
        <v>7358688.6799999997</v>
      </c>
      <c r="E20" s="7">
        <v>6691144.6799999997</v>
      </c>
      <c r="F20" s="7">
        <v>667544</v>
      </c>
      <c r="G20" s="7">
        <v>3053350</v>
      </c>
    </row>
    <row r="21" spans="1:7" ht="18" customHeight="1">
      <c r="A21" s="25" t="s">
        <v>123</v>
      </c>
      <c r="B21" s="25" t="s">
        <v>124</v>
      </c>
      <c r="C21" s="7">
        <v>500000</v>
      </c>
      <c r="D21" s="7"/>
      <c r="E21" s="7"/>
      <c r="F21" s="7"/>
      <c r="G21" s="7">
        <v>500000</v>
      </c>
    </row>
    <row r="22" spans="1:7" ht="18" customHeight="1">
      <c r="A22" s="35" t="s">
        <v>125</v>
      </c>
      <c r="B22" s="35" t="s">
        <v>126</v>
      </c>
      <c r="C22" s="7">
        <v>500000</v>
      </c>
      <c r="D22" s="7"/>
      <c r="E22" s="7"/>
      <c r="F22" s="7"/>
      <c r="G22" s="7">
        <v>500000</v>
      </c>
    </row>
    <row r="23" spans="1:7" ht="18" customHeight="1">
      <c r="A23" s="36" t="s">
        <v>127</v>
      </c>
      <c r="B23" s="36" t="s">
        <v>128</v>
      </c>
      <c r="C23" s="7">
        <v>500000</v>
      </c>
      <c r="D23" s="7"/>
      <c r="E23" s="7"/>
      <c r="F23" s="7"/>
      <c r="G23" s="7">
        <v>500000</v>
      </c>
    </row>
    <row r="24" spans="1:7" ht="18" customHeight="1">
      <c r="A24" s="25" t="s">
        <v>129</v>
      </c>
      <c r="B24" s="25" t="s">
        <v>130</v>
      </c>
      <c r="C24" s="7">
        <v>722124</v>
      </c>
      <c r="D24" s="7">
        <v>722124</v>
      </c>
      <c r="E24" s="7">
        <v>722124</v>
      </c>
      <c r="F24" s="7"/>
      <c r="G24" s="7"/>
    </row>
    <row r="25" spans="1:7" ht="18" customHeight="1">
      <c r="A25" s="35" t="s">
        <v>131</v>
      </c>
      <c r="B25" s="35" t="s">
        <v>132</v>
      </c>
      <c r="C25" s="7">
        <v>722124</v>
      </c>
      <c r="D25" s="7">
        <v>722124</v>
      </c>
      <c r="E25" s="7">
        <v>722124</v>
      </c>
      <c r="F25" s="7"/>
      <c r="G25" s="7"/>
    </row>
    <row r="26" spans="1:7" ht="18" customHeight="1">
      <c r="A26" s="36" t="s">
        <v>133</v>
      </c>
      <c r="B26" s="36" t="s">
        <v>134</v>
      </c>
      <c r="C26" s="7">
        <v>722124</v>
      </c>
      <c r="D26" s="7">
        <v>722124</v>
      </c>
      <c r="E26" s="7">
        <v>722124</v>
      </c>
      <c r="F26" s="7"/>
      <c r="G26" s="7"/>
    </row>
    <row r="27" spans="1:7" ht="18" customHeight="1">
      <c r="A27" s="116" t="s">
        <v>173</v>
      </c>
      <c r="B27" s="117" t="s">
        <v>173</v>
      </c>
      <c r="C27" s="7">
        <v>14060434.560000001</v>
      </c>
      <c r="D27" s="7">
        <v>10507084.560000001</v>
      </c>
      <c r="E27" s="7">
        <v>9747740.5600000005</v>
      </c>
      <c r="F27" s="7">
        <v>759344</v>
      </c>
      <c r="G27" s="7">
        <v>3553350</v>
      </c>
    </row>
  </sheetData>
  <mergeCells count="6">
    <mergeCell ref="A3:G3"/>
    <mergeCell ref="A5:B5"/>
    <mergeCell ref="A27:B27"/>
    <mergeCell ref="G5:G6"/>
    <mergeCell ref="D5:F5"/>
    <mergeCell ref="C5:C6"/>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topLeftCell="B1" workbookViewId="0">
      <pane ySplit="1" topLeftCell="A2" activePane="bottomLeft" state="frozen"/>
      <selection activeCell="I9" sqref="I9"/>
      <selection pane="bottomLeft" activeCell="I9" sqref="I9"/>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38"/>
      <c r="B2" s="38"/>
      <c r="C2" s="38"/>
      <c r="D2" s="38"/>
      <c r="E2" s="23"/>
      <c r="F2" s="39" t="s">
        <v>174</v>
      </c>
    </row>
    <row r="3" spans="1:6" ht="41.25" customHeight="1">
      <c r="A3" s="125" t="str">
        <f>"2025"&amp;"年一般公共预算“三公”经费支出预算表"</f>
        <v>2025年一般公共预算“三公”经费支出预算表</v>
      </c>
      <c r="B3" s="126"/>
      <c r="C3" s="126"/>
      <c r="D3" s="126"/>
      <c r="E3" s="127"/>
      <c r="F3" s="126"/>
    </row>
    <row r="4" spans="1:6" ht="14.25" customHeight="1">
      <c r="A4" s="128" t="str">
        <f>"单位名称："&amp;"昆明市官渡区市政养护管理处"</f>
        <v>单位名称：昆明市官渡区市政养护管理处</v>
      </c>
      <c r="B4" s="129"/>
      <c r="D4" s="38"/>
      <c r="E4" s="23"/>
      <c r="F4" s="3" t="s">
        <v>1</v>
      </c>
    </row>
    <row r="5" spans="1:6" ht="27" customHeight="1">
      <c r="A5" s="130" t="s">
        <v>175</v>
      </c>
      <c r="B5" s="130" t="s">
        <v>176</v>
      </c>
      <c r="C5" s="86" t="s">
        <v>177</v>
      </c>
      <c r="D5" s="130"/>
      <c r="E5" s="133"/>
      <c r="F5" s="130" t="s">
        <v>178</v>
      </c>
    </row>
    <row r="6" spans="1:6" ht="28.5" customHeight="1">
      <c r="A6" s="131"/>
      <c r="B6" s="132"/>
      <c r="C6" s="40" t="s">
        <v>57</v>
      </c>
      <c r="D6" s="40" t="s">
        <v>179</v>
      </c>
      <c r="E6" s="40" t="s">
        <v>180</v>
      </c>
      <c r="F6" s="134"/>
    </row>
    <row r="7" spans="1:6" ht="17.25" customHeight="1">
      <c r="A7" s="19" t="s">
        <v>82</v>
      </c>
      <c r="B7" s="19" t="s">
        <v>83</v>
      </c>
      <c r="C7" s="19" t="s">
        <v>84</v>
      </c>
      <c r="D7" s="19" t="s">
        <v>85</v>
      </c>
      <c r="E7" s="19" t="s">
        <v>86</v>
      </c>
      <c r="F7" s="19" t="s">
        <v>87</v>
      </c>
    </row>
    <row r="8" spans="1:6" ht="17.25" customHeight="1">
      <c r="A8" s="7">
        <v>15390</v>
      </c>
      <c r="B8" s="7"/>
      <c r="C8" s="7">
        <v>15390</v>
      </c>
      <c r="D8" s="7"/>
      <c r="E8" s="7">
        <v>15390</v>
      </c>
      <c r="F8" s="7"/>
    </row>
  </sheetData>
  <mergeCells count="6">
    <mergeCell ref="A3:F3"/>
    <mergeCell ref="A4:B4"/>
    <mergeCell ref="A5:A6"/>
    <mergeCell ref="B5:B6"/>
    <mergeCell ref="C5:E5"/>
    <mergeCell ref="F5:F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4"/>
  <sheetViews>
    <sheetView showZeros="0" topLeftCell="I1" workbookViewId="0">
      <pane ySplit="1" topLeftCell="A2" activePane="bottomLeft" state="frozen"/>
      <selection activeCell="I9" sqref="I9"/>
      <selection pane="bottomLeft" activeCell="I9" sqref="I9"/>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7"/>
      <c r="C2" s="41"/>
      <c r="E2" s="42"/>
      <c r="F2" s="42"/>
      <c r="G2" s="42"/>
      <c r="H2" s="42"/>
      <c r="I2" s="43"/>
      <c r="J2" s="43"/>
      <c r="K2" s="43"/>
      <c r="L2" s="43"/>
      <c r="M2" s="43"/>
      <c r="N2" s="43"/>
      <c r="R2" s="43"/>
      <c r="V2" s="41"/>
      <c r="X2" s="44" t="s">
        <v>181</v>
      </c>
    </row>
    <row r="3" spans="1:24" ht="45.75" customHeight="1">
      <c r="A3" s="146" t="str">
        <f>"2025"&amp;"年部门基本支出预算表"</f>
        <v>2025年部门基本支出预算表</v>
      </c>
      <c r="B3" s="147"/>
      <c r="C3" s="146"/>
      <c r="D3" s="146"/>
      <c r="E3" s="146"/>
      <c r="F3" s="146"/>
      <c r="G3" s="146"/>
      <c r="H3" s="146"/>
      <c r="I3" s="146"/>
      <c r="J3" s="146"/>
      <c r="K3" s="146"/>
      <c r="L3" s="146"/>
      <c r="M3" s="146"/>
      <c r="N3" s="146"/>
      <c r="O3" s="147"/>
      <c r="P3" s="147"/>
      <c r="Q3" s="147"/>
      <c r="R3" s="146"/>
      <c r="S3" s="146"/>
      <c r="T3" s="146"/>
      <c r="U3" s="146"/>
      <c r="V3" s="146"/>
      <c r="W3" s="146"/>
      <c r="X3" s="146"/>
    </row>
    <row r="4" spans="1:24" ht="18.75" customHeight="1">
      <c r="A4" s="148" t="str">
        <f>"单位名称："&amp;"昆明市官渡区市政养护管理处"</f>
        <v>单位名称：昆明市官渡区市政养护管理处</v>
      </c>
      <c r="B4" s="149"/>
      <c r="C4" s="150"/>
      <c r="D4" s="150"/>
      <c r="E4" s="150"/>
      <c r="F4" s="150"/>
      <c r="G4" s="150"/>
      <c r="H4" s="150"/>
      <c r="I4" s="45"/>
      <c r="J4" s="45"/>
      <c r="K4" s="45"/>
      <c r="L4" s="45"/>
      <c r="M4" s="45"/>
      <c r="N4" s="45"/>
      <c r="O4" s="46"/>
      <c r="P4" s="46"/>
      <c r="Q4" s="46"/>
      <c r="R4" s="45"/>
      <c r="V4" s="41"/>
      <c r="X4" s="44" t="s">
        <v>1</v>
      </c>
    </row>
    <row r="5" spans="1:24" ht="18" customHeight="1">
      <c r="A5" s="144" t="s">
        <v>182</v>
      </c>
      <c r="B5" s="144" t="s">
        <v>183</v>
      </c>
      <c r="C5" s="144" t="s">
        <v>184</v>
      </c>
      <c r="D5" s="144" t="s">
        <v>185</v>
      </c>
      <c r="E5" s="144" t="s">
        <v>186</v>
      </c>
      <c r="F5" s="144" t="s">
        <v>187</v>
      </c>
      <c r="G5" s="144" t="s">
        <v>188</v>
      </c>
      <c r="H5" s="144" t="s">
        <v>189</v>
      </c>
      <c r="I5" s="120" t="s">
        <v>190</v>
      </c>
      <c r="J5" s="139" t="s">
        <v>190</v>
      </c>
      <c r="K5" s="139"/>
      <c r="L5" s="139"/>
      <c r="M5" s="139"/>
      <c r="N5" s="139"/>
      <c r="O5" s="121"/>
      <c r="P5" s="121"/>
      <c r="Q5" s="121"/>
      <c r="R5" s="140" t="s">
        <v>61</v>
      </c>
      <c r="S5" s="139" t="s">
        <v>62</v>
      </c>
      <c r="T5" s="139"/>
      <c r="U5" s="139"/>
      <c r="V5" s="139"/>
      <c r="W5" s="139"/>
      <c r="X5" s="141"/>
    </row>
    <row r="6" spans="1:24" ht="18" customHeight="1">
      <c r="A6" s="151"/>
      <c r="B6" s="142"/>
      <c r="C6" s="152"/>
      <c r="D6" s="151"/>
      <c r="E6" s="151"/>
      <c r="F6" s="151"/>
      <c r="G6" s="151"/>
      <c r="H6" s="151"/>
      <c r="I6" s="123" t="s">
        <v>191</v>
      </c>
      <c r="J6" s="120" t="s">
        <v>58</v>
      </c>
      <c r="K6" s="139"/>
      <c r="L6" s="139"/>
      <c r="M6" s="139"/>
      <c r="N6" s="141"/>
      <c r="O6" s="154" t="s">
        <v>192</v>
      </c>
      <c r="P6" s="121"/>
      <c r="Q6" s="122"/>
      <c r="R6" s="144" t="s">
        <v>61</v>
      </c>
      <c r="S6" s="120" t="s">
        <v>62</v>
      </c>
      <c r="T6" s="140" t="s">
        <v>64</v>
      </c>
      <c r="U6" s="139" t="s">
        <v>62</v>
      </c>
      <c r="V6" s="140" t="s">
        <v>66</v>
      </c>
      <c r="W6" s="140" t="s">
        <v>67</v>
      </c>
      <c r="X6" s="153" t="s">
        <v>68</v>
      </c>
    </row>
    <row r="7" spans="1:24" ht="19.5" customHeight="1">
      <c r="A7" s="142"/>
      <c r="B7" s="142"/>
      <c r="C7" s="142"/>
      <c r="D7" s="142"/>
      <c r="E7" s="142"/>
      <c r="F7" s="142"/>
      <c r="G7" s="142"/>
      <c r="H7" s="142"/>
      <c r="I7" s="142"/>
      <c r="J7" s="155" t="s">
        <v>193</v>
      </c>
      <c r="K7" s="144" t="s">
        <v>194</v>
      </c>
      <c r="L7" s="144" t="s">
        <v>195</v>
      </c>
      <c r="M7" s="144" t="s">
        <v>196</v>
      </c>
      <c r="N7" s="144" t="s">
        <v>197</v>
      </c>
      <c r="O7" s="144" t="s">
        <v>58</v>
      </c>
      <c r="P7" s="144" t="s">
        <v>59</v>
      </c>
      <c r="Q7" s="144" t="s">
        <v>60</v>
      </c>
      <c r="R7" s="142"/>
      <c r="S7" s="144" t="s">
        <v>57</v>
      </c>
      <c r="T7" s="144" t="s">
        <v>64</v>
      </c>
      <c r="U7" s="144" t="s">
        <v>198</v>
      </c>
      <c r="V7" s="144" t="s">
        <v>66</v>
      </c>
      <c r="W7" s="144" t="s">
        <v>67</v>
      </c>
      <c r="X7" s="144" t="s">
        <v>68</v>
      </c>
    </row>
    <row r="8" spans="1:24" ht="37.5" customHeight="1">
      <c r="A8" s="143"/>
      <c r="B8" s="124"/>
      <c r="C8" s="143"/>
      <c r="D8" s="143"/>
      <c r="E8" s="143"/>
      <c r="F8" s="143"/>
      <c r="G8" s="143"/>
      <c r="H8" s="143"/>
      <c r="I8" s="143"/>
      <c r="J8" s="156" t="s">
        <v>57</v>
      </c>
      <c r="K8" s="145" t="s">
        <v>199</v>
      </c>
      <c r="L8" s="145" t="s">
        <v>195</v>
      </c>
      <c r="M8" s="145" t="s">
        <v>196</v>
      </c>
      <c r="N8" s="145" t="s">
        <v>197</v>
      </c>
      <c r="O8" s="145" t="s">
        <v>195</v>
      </c>
      <c r="P8" s="145" t="s">
        <v>196</v>
      </c>
      <c r="Q8" s="145" t="s">
        <v>197</v>
      </c>
      <c r="R8" s="145" t="s">
        <v>61</v>
      </c>
      <c r="S8" s="145" t="s">
        <v>57</v>
      </c>
      <c r="T8" s="145" t="s">
        <v>64</v>
      </c>
      <c r="U8" s="145" t="s">
        <v>198</v>
      </c>
      <c r="V8" s="145" t="s">
        <v>66</v>
      </c>
      <c r="W8" s="145" t="s">
        <v>67</v>
      </c>
      <c r="X8" s="145" t="s">
        <v>68</v>
      </c>
    </row>
    <row r="9" spans="1:24" ht="14.25" customHeight="1">
      <c r="A9" s="48">
        <v>1</v>
      </c>
      <c r="B9" s="48">
        <v>2</v>
      </c>
      <c r="C9" s="48">
        <v>3</v>
      </c>
      <c r="D9" s="48">
        <v>4</v>
      </c>
      <c r="E9" s="48">
        <v>5</v>
      </c>
      <c r="F9" s="48">
        <v>6</v>
      </c>
      <c r="G9" s="48">
        <v>7</v>
      </c>
      <c r="H9" s="48">
        <v>8</v>
      </c>
      <c r="I9" s="48">
        <v>9</v>
      </c>
      <c r="J9" s="48">
        <v>10</v>
      </c>
      <c r="K9" s="48">
        <v>11</v>
      </c>
      <c r="L9" s="48">
        <v>12</v>
      </c>
      <c r="M9" s="48">
        <v>13</v>
      </c>
      <c r="N9" s="48">
        <v>14</v>
      </c>
      <c r="O9" s="48">
        <v>15</v>
      </c>
      <c r="P9" s="48">
        <v>16</v>
      </c>
      <c r="Q9" s="48">
        <v>17</v>
      </c>
      <c r="R9" s="48">
        <v>18</v>
      </c>
      <c r="S9" s="48">
        <v>19</v>
      </c>
      <c r="T9" s="48">
        <v>20</v>
      </c>
      <c r="U9" s="48">
        <v>21</v>
      </c>
      <c r="V9" s="48">
        <v>22</v>
      </c>
      <c r="W9" s="48">
        <v>23</v>
      </c>
      <c r="X9" s="48">
        <v>24</v>
      </c>
    </row>
    <row r="10" spans="1:24" ht="20.25" customHeight="1">
      <c r="A10" s="10" t="s">
        <v>200</v>
      </c>
      <c r="B10" s="10" t="s">
        <v>70</v>
      </c>
      <c r="C10" s="10" t="s">
        <v>201</v>
      </c>
      <c r="D10" s="10" t="s">
        <v>202</v>
      </c>
      <c r="E10" s="10" t="s">
        <v>121</v>
      </c>
      <c r="F10" s="10" t="s">
        <v>122</v>
      </c>
      <c r="G10" s="10" t="s">
        <v>203</v>
      </c>
      <c r="H10" s="10" t="s">
        <v>204</v>
      </c>
      <c r="I10" s="7">
        <v>1868220</v>
      </c>
      <c r="J10" s="7">
        <v>1868220</v>
      </c>
      <c r="K10" s="7"/>
      <c r="L10" s="7"/>
      <c r="M10" s="7">
        <v>1868220</v>
      </c>
      <c r="N10" s="7"/>
      <c r="O10" s="7"/>
      <c r="P10" s="7"/>
      <c r="Q10" s="7"/>
      <c r="R10" s="7"/>
      <c r="S10" s="7"/>
      <c r="T10" s="7"/>
      <c r="U10" s="7"/>
      <c r="V10" s="7"/>
      <c r="W10" s="7"/>
      <c r="X10" s="7"/>
    </row>
    <row r="11" spans="1:24" ht="20.25" customHeight="1">
      <c r="A11" s="10" t="s">
        <v>200</v>
      </c>
      <c r="B11" s="10" t="s">
        <v>70</v>
      </c>
      <c r="C11" s="10" t="s">
        <v>201</v>
      </c>
      <c r="D11" s="10" t="s">
        <v>202</v>
      </c>
      <c r="E11" s="10" t="s">
        <v>121</v>
      </c>
      <c r="F11" s="10" t="s">
        <v>122</v>
      </c>
      <c r="G11" s="10" t="s">
        <v>205</v>
      </c>
      <c r="H11" s="10" t="s">
        <v>206</v>
      </c>
      <c r="I11" s="7">
        <v>120</v>
      </c>
      <c r="J11" s="7">
        <v>120</v>
      </c>
      <c r="K11" s="49"/>
      <c r="L11" s="49"/>
      <c r="M11" s="7">
        <v>120</v>
      </c>
      <c r="N11" s="49"/>
      <c r="O11" s="7"/>
      <c r="P11" s="7"/>
      <c r="Q11" s="7"/>
      <c r="R11" s="7"/>
      <c r="S11" s="7"/>
      <c r="T11" s="7"/>
      <c r="U11" s="7"/>
      <c r="V11" s="7"/>
      <c r="W11" s="7"/>
      <c r="X11" s="7"/>
    </row>
    <row r="12" spans="1:24" ht="20.25" customHeight="1">
      <c r="A12" s="10" t="s">
        <v>200</v>
      </c>
      <c r="B12" s="10" t="s">
        <v>70</v>
      </c>
      <c r="C12" s="10" t="s">
        <v>201</v>
      </c>
      <c r="D12" s="10" t="s">
        <v>202</v>
      </c>
      <c r="E12" s="10" t="s">
        <v>121</v>
      </c>
      <c r="F12" s="10" t="s">
        <v>122</v>
      </c>
      <c r="G12" s="10" t="s">
        <v>207</v>
      </c>
      <c r="H12" s="10" t="s">
        <v>208</v>
      </c>
      <c r="I12" s="7">
        <v>155685</v>
      </c>
      <c r="J12" s="7">
        <v>155685</v>
      </c>
      <c r="K12" s="49"/>
      <c r="L12" s="49"/>
      <c r="M12" s="7">
        <v>155685</v>
      </c>
      <c r="N12" s="49"/>
      <c r="O12" s="7"/>
      <c r="P12" s="7"/>
      <c r="Q12" s="7"/>
      <c r="R12" s="7"/>
      <c r="S12" s="7"/>
      <c r="T12" s="7"/>
      <c r="U12" s="7"/>
      <c r="V12" s="7"/>
      <c r="W12" s="7"/>
      <c r="X12" s="7"/>
    </row>
    <row r="13" spans="1:24" ht="20.25" customHeight="1">
      <c r="A13" s="10" t="s">
        <v>200</v>
      </c>
      <c r="B13" s="10" t="s">
        <v>70</v>
      </c>
      <c r="C13" s="10" t="s">
        <v>201</v>
      </c>
      <c r="D13" s="10" t="s">
        <v>202</v>
      </c>
      <c r="E13" s="10" t="s">
        <v>121</v>
      </c>
      <c r="F13" s="10" t="s">
        <v>122</v>
      </c>
      <c r="G13" s="10" t="s">
        <v>207</v>
      </c>
      <c r="H13" s="10" t="s">
        <v>208</v>
      </c>
      <c r="I13" s="7">
        <v>12000</v>
      </c>
      <c r="J13" s="7">
        <v>12000</v>
      </c>
      <c r="K13" s="49"/>
      <c r="L13" s="49"/>
      <c r="M13" s="7">
        <v>12000</v>
      </c>
      <c r="N13" s="49"/>
      <c r="O13" s="7"/>
      <c r="P13" s="7"/>
      <c r="Q13" s="7"/>
      <c r="R13" s="7"/>
      <c r="S13" s="7"/>
      <c r="T13" s="7"/>
      <c r="U13" s="7"/>
      <c r="V13" s="7"/>
      <c r="W13" s="7"/>
      <c r="X13" s="7"/>
    </row>
    <row r="14" spans="1:24" ht="20.25" customHeight="1">
      <c r="A14" s="10" t="s">
        <v>200</v>
      </c>
      <c r="B14" s="10" t="s">
        <v>70</v>
      </c>
      <c r="C14" s="10" t="s">
        <v>201</v>
      </c>
      <c r="D14" s="10" t="s">
        <v>202</v>
      </c>
      <c r="E14" s="10" t="s">
        <v>121</v>
      </c>
      <c r="F14" s="10" t="s">
        <v>122</v>
      </c>
      <c r="G14" s="10" t="s">
        <v>209</v>
      </c>
      <c r="H14" s="10" t="s">
        <v>210</v>
      </c>
      <c r="I14" s="7">
        <v>390780</v>
      </c>
      <c r="J14" s="7">
        <v>390780</v>
      </c>
      <c r="K14" s="49"/>
      <c r="L14" s="49"/>
      <c r="M14" s="7">
        <v>390780</v>
      </c>
      <c r="N14" s="49"/>
      <c r="O14" s="7"/>
      <c r="P14" s="7"/>
      <c r="Q14" s="7"/>
      <c r="R14" s="7"/>
      <c r="S14" s="7"/>
      <c r="T14" s="7"/>
      <c r="U14" s="7"/>
      <c r="V14" s="7"/>
      <c r="W14" s="7"/>
      <c r="X14" s="7"/>
    </row>
    <row r="15" spans="1:24" ht="20.25" customHeight="1">
      <c r="A15" s="10" t="s">
        <v>200</v>
      </c>
      <c r="B15" s="10" t="s">
        <v>70</v>
      </c>
      <c r="C15" s="10" t="s">
        <v>201</v>
      </c>
      <c r="D15" s="10" t="s">
        <v>202</v>
      </c>
      <c r="E15" s="10" t="s">
        <v>121</v>
      </c>
      <c r="F15" s="10" t="s">
        <v>122</v>
      </c>
      <c r="G15" s="10" t="s">
        <v>209</v>
      </c>
      <c r="H15" s="10" t="s">
        <v>210</v>
      </c>
      <c r="I15" s="7">
        <v>1559352</v>
      </c>
      <c r="J15" s="7">
        <v>1559352</v>
      </c>
      <c r="K15" s="49"/>
      <c r="L15" s="49"/>
      <c r="M15" s="7">
        <v>1559352</v>
      </c>
      <c r="N15" s="49"/>
      <c r="O15" s="7"/>
      <c r="P15" s="7"/>
      <c r="Q15" s="7"/>
      <c r="R15" s="7"/>
      <c r="S15" s="7"/>
      <c r="T15" s="7"/>
      <c r="U15" s="7"/>
      <c r="V15" s="7"/>
      <c r="W15" s="7"/>
      <c r="X15" s="7"/>
    </row>
    <row r="16" spans="1:24" ht="20.25" customHeight="1">
      <c r="A16" s="10" t="s">
        <v>200</v>
      </c>
      <c r="B16" s="10" t="s">
        <v>70</v>
      </c>
      <c r="C16" s="10" t="s">
        <v>211</v>
      </c>
      <c r="D16" s="10" t="s">
        <v>212</v>
      </c>
      <c r="E16" s="10" t="s">
        <v>103</v>
      </c>
      <c r="F16" s="10" t="s">
        <v>104</v>
      </c>
      <c r="G16" s="10" t="s">
        <v>213</v>
      </c>
      <c r="H16" s="10" t="s">
        <v>214</v>
      </c>
      <c r="I16" s="7">
        <v>767082.24</v>
      </c>
      <c r="J16" s="7">
        <v>767082.24</v>
      </c>
      <c r="K16" s="49"/>
      <c r="L16" s="49"/>
      <c r="M16" s="7">
        <v>767082.24</v>
      </c>
      <c r="N16" s="49"/>
      <c r="O16" s="7"/>
      <c r="P16" s="7"/>
      <c r="Q16" s="7"/>
      <c r="R16" s="7"/>
      <c r="S16" s="7"/>
      <c r="T16" s="7"/>
      <c r="U16" s="7"/>
      <c r="V16" s="7"/>
      <c r="W16" s="7"/>
      <c r="X16" s="7"/>
    </row>
    <row r="17" spans="1:24" ht="20.25" customHeight="1">
      <c r="A17" s="10" t="s">
        <v>200</v>
      </c>
      <c r="B17" s="10" t="s">
        <v>70</v>
      </c>
      <c r="C17" s="10" t="s">
        <v>211</v>
      </c>
      <c r="D17" s="10" t="s">
        <v>212</v>
      </c>
      <c r="E17" s="10" t="s">
        <v>105</v>
      </c>
      <c r="F17" s="10" t="s">
        <v>106</v>
      </c>
      <c r="G17" s="10" t="s">
        <v>215</v>
      </c>
      <c r="H17" s="10" t="s">
        <v>216</v>
      </c>
      <c r="I17" s="7">
        <v>308320</v>
      </c>
      <c r="J17" s="7">
        <v>308320</v>
      </c>
      <c r="K17" s="49"/>
      <c r="L17" s="49"/>
      <c r="M17" s="7">
        <v>308320</v>
      </c>
      <c r="N17" s="49"/>
      <c r="O17" s="7"/>
      <c r="P17" s="7"/>
      <c r="Q17" s="7"/>
      <c r="R17" s="7"/>
      <c r="S17" s="7"/>
      <c r="T17" s="7"/>
      <c r="U17" s="7"/>
      <c r="V17" s="7"/>
      <c r="W17" s="7"/>
      <c r="X17" s="7"/>
    </row>
    <row r="18" spans="1:24" ht="20.25" customHeight="1">
      <c r="A18" s="10" t="s">
        <v>200</v>
      </c>
      <c r="B18" s="10" t="s">
        <v>70</v>
      </c>
      <c r="C18" s="10" t="s">
        <v>211</v>
      </c>
      <c r="D18" s="10" t="s">
        <v>212</v>
      </c>
      <c r="E18" s="10" t="s">
        <v>111</v>
      </c>
      <c r="F18" s="10" t="s">
        <v>112</v>
      </c>
      <c r="G18" s="10" t="s">
        <v>217</v>
      </c>
      <c r="H18" s="10" t="s">
        <v>218</v>
      </c>
      <c r="I18" s="7">
        <v>381402.24</v>
      </c>
      <c r="J18" s="7">
        <v>381402.24</v>
      </c>
      <c r="K18" s="49"/>
      <c r="L18" s="49"/>
      <c r="M18" s="7">
        <v>381402.24</v>
      </c>
      <c r="N18" s="49"/>
      <c r="O18" s="7"/>
      <c r="P18" s="7"/>
      <c r="Q18" s="7"/>
      <c r="R18" s="7"/>
      <c r="S18" s="7"/>
      <c r="T18" s="7"/>
      <c r="U18" s="7"/>
      <c r="V18" s="7"/>
      <c r="W18" s="7"/>
      <c r="X18" s="7"/>
    </row>
    <row r="19" spans="1:24" ht="20.25" customHeight="1">
      <c r="A19" s="10" t="s">
        <v>200</v>
      </c>
      <c r="B19" s="10" t="s">
        <v>70</v>
      </c>
      <c r="C19" s="10" t="s">
        <v>211</v>
      </c>
      <c r="D19" s="10" t="s">
        <v>212</v>
      </c>
      <c r="E19" s="10" t="s">
        <v>113</v>
      </c>
      <c r="F19" s="10" t="s">
        <v>114</v>
      </c>
      <c r="G19" s="10" t="s">
        <v>219</v>
      </c>
      <c r="H19" s="10" t="s">
        <v>220</v>
      </c>
      <c r="I19" s="7">
        <v>318101.52</v>
      </c>
      <c r="J19" s="7">
        <v>318101.52</v>
      </c>
      <c r="K19" s="49"/>
      <c r="L19" s="49"/>
      <c r="M19" s="7">
        <v>318101.52</v>
      </c>
      <c r="N19" s="49"/>
      <c r="O19" s="7"/>
      <c r="P19" s="7"/>
      <c r="Q19" s="7"/>
      <c r="R19" s="7"/>
      <c r="S19" s="7"/>
      <c r="T19" s="7"/>
      <c r="U19" s="7"/>
      <c r="V19" s="7"/>
      <c r="W19" s="7"/>
      <c r="X19" s="7"/>
    </row>
    <row r="20" spans="1:24" ht="20.25" customHeight="1">
      <c r="A20" s="10" t="s">
        <v>200</v>
      </c>
      <c r="B20" s="10" t="s">
        <v>70</v>
      </c>
      <c r="C20" s="10" t="s">
        <v>211</v>
      </c>
      <c r="D20" s="10" t="s">
        <v>212</v>
      </c>
      <c r="E20" s="10" t="s">
        <v>115</v>
      </c>
      <c r="F20" s="10" t="s">
        <v>116</v>
      </c>
      <c r="G20" s="10" t="s">
        <v>221</v>
      </c>
      <c r="H20" s="10" t="s">
        <v>222</v>
      </c>
      <c r="I20" s="7">
        <v>8765.8799999999992</v>
      </c>
      <c r="J20" s="7">
        <v>8765.8799999999992</v>
      </c>
      <c r="K20" s="49"/>
      <c r="L20" s="49"/>
      <c r="M20" s="7">
        <v>8765.8799999999992</v>
      </c>
      <c r="N20" s="49"/>
      <c r="O20" s="7"/>
      <c r="P20" s="7"/>
      <c r="Q20" s="7"/>
      <c r="R20" s="7"/>
      <c r="S20" s="7"/>
      <c r="T20" s="7"/>
      <c r="U20" s="7"/>
      <c r="V20" s="7"/>
      <c r="W20" s="7"/>
      <c r="X20" s="7"/>
    </row>
    <row r="21" spans="1:24" ht="20.25" customHeight="1">
      <c r="A21" s="10" t="s">
        <v>200</v>
      </c>
      <c r="B21" s="10" t="s">
        <v>70</v>
      </c>
      <c r="C21" s="10" t="s">
        <v>211</v>
      </c>
      <c r="D21" s="10" t="s">
        <v>212</v>
      </c>
      <c r="E21" s="10" t="s">
        <v>121</v>
      </c>
      <c r="F21" s="10" t="s">
        <v>122</v>
      </c>
      <c r="G21" s="10" t="s">
        <v>221</v>
      </c>
      <c r="H21" s="10" t="s">
        <v>222</v>
      </c>
      <c r="I21" s="7">
        <v>30681.360000000001</v>
      </c>
      <c r="J21" s="7">
        <v>30681.360000000001</v>
      </c>
      <c r="K21" s="49"/>
      <c r="L21" s="49"/>
      <c r="M21" s="7">
        <v>30681.360000000001</v>
      </c>
      <c r="N21" s="49"/>
      <c r="O21" s="7"/>
      <c r="P21" s="7"/>
      <c r="Q21" s="7"/>
      <c r="R21" s="7"/>
      <c r="S21" s="7"/>
      <c r="T21" s="7"/>
      <c r="U21" s="7"/>
      <c r="V21" s="7"/>
      <c r="W21" s="7"/>
      <c r="X21" s="7"/>
    </row>
    <row r="22" spans="1:24" ht="20.25" customHeight="1">
      <c r="A22" s="10" t="s">
        <v>200</v>
      </c>
      <c r="B22" s="10" t="s">
        <v>70</v>
      </c>
      <c r="C22" s="10" t="s">
        <v>223</v>
      </c>
      <c r="D22" s="10" t="s">
        <v>134</v>
      </c>
      <c r="E22" s="10" t="s">
        <v>133</v>
      </c>
      <c r="F22" s="10" t="s">
        <v>134</v>
      </c>
      <c r="G22" s="10" t="s">
        <v>224</v>
      </c>
      <c r="H22" s="10" t="s">
        <v>134</v>
      </c>
      <c r="I22" s="7">
        <v>722124</v>
      </c>
      <c r="J22" s="7">
        <v>722124</v>
      </c>
      <c r="K22" s="49"/>
      <c r="L22" s="49"/>
      <c r="M22" s="7">
        <v>722124</v>
      </c>
      <c r="N22" s="49"/>
      <c r="O22" s="7"/>
      <c r="P22" s="7"/>
      <c r="Q22" s="7"/>
      <c r="R22" s="7"/>
      <c r="S22" s="7"/>
      <c r="T22" s="7"/>
      <c r="U22" s="7"/>
      <c r="V22" s="7"/>
      <c r="W22" s="7"/>
      <c r="X22" s="7"/>
    </row>
    <row r="23" spans="1:24" ht="20.25" customHeight="1">
      <c r="A23" s="10" t="s">
        <v>200</v>
      </c>
      <c r="B23" s="10" t="s">
        <v>70</v>
      </c>
      <c r="C23" s="10" t="s">
        <v>225</v>
      </c>
      <c r="D23" s="10" t="s">
        <v>226</v>
      </c>
      <c r="E23" s="10" t="s">
        <v>121</v>
      </c>
      <c r="F23" s="10" t="s">
        <v>122</v>
      </c>
      <c r="G23" s="10" t="s">
        <v>227</v>
      </c>
      <c r="H23" s="10" t="s">
        <v>228</v>
      </c>
      <c r="I23" s="7">
        <v>81590</v>
      </c>
      <c r="J23" s="7">
        <v>81590</v>
      </c>
      <c r="K23" s="49"/>
      <c r="L23" s="49"/>
      <c r="M23" s="7">
        <v>81590</v>
      </c>
      <c r="N23" s="49"/>
      <c r="O23" s="7"/>
      <c r="P23" s="7"/>
      <c r="Q23" s="7"/>
      <c r="R23" s="7"/>
      <c r="S23" s="7"/>
      <c r="T23" s="7"/>
      <c r="U23" s="7"/>
      <c r="V23" s="7"/>
      <c r="W23" s="7"/>
      <c r="X23" s="7"/>
    </row>
    <row r="24" spans="1:24" ht="20.25" customHeight="1">
      <c r="A24" s="10" t="s">
        <v>200</v>
      </c>
      <c r="B24" s="10" t="s">
        <v>70</v>
      </c>
      <c r="C24" s="10" t="s">
        <v>225</v>
      </c>
      <c r="D24" s="10" t="s">
        <v>226</v>
      </c>
      <c r="E24" s="10" t="s">
        <v>121</v>
      </c>
      <c r="F24" s="10" t="s">
        <v>122</v>
      </c>
      <c r="G24" s="10" t="s">
        <v>229</v>
      </c>
      <c r="H24" s="10" t="s">
        <v>230</v>
      </c>
      <c r="I24" s="7">
        <v>15580</v>
      </c>
      <c r="J24" s="7">
        <v>15580</v>
      </c>
      <c r="K24" s="49"/>
      <c r="L24" s="49"/>
      <c r="M24" s="7">
        <v>15580</v>
      </c>
      <c r="N24" s="49"/>
      <c r="O24" s="7"/>
      <c r="P24" s="7"/>
      <c r="Q24" s="7"/>
      <c r="R24" s="7"/>
      <c r="S24" s="7"/>
      <c r="T24" s="7"/>
      <c r="U24" s="7"/>
      <c r="V24" s="7"/>
      <c r="W24" s="7"/>
      <c r="X24" s="7"/>
    </row>
    <row r="25" spans="1:24" ht="20.25" customHeight="1">
      <c r="A25" s="10" t="s">
        <v>200</v>
      </c>
      <c r="B25" s="10" t="s">
        <v>70</v>
      </c>
      <c r="C25" s="10" t="s">
        <v>225</v>
      </c>
      <c r="D25" s="10" t="s">
        <v>226</v>
      </c>
      <c r="E25" s="10" t="s">
        <v>121</v>
      </c>
      <c r="F25" s="10" t="s">
        <v>122</v>
      </c>
      <c r="G25" s="10" t="s">
        <v>229</v>
      </c>
      <c r="H25" s="10" t="s">
        <v>230</v>
      </c>
      <c r="I25" s="7">
        <v>15047</v>
      </c>
      <c r="J25" s="7">
        <v>15047</v>
      </c>
      <c r="K25" s="49"/>
      <c r="L25" s="49"/>
      <c r="M25" s="7">
        <v>15047</v>
      </c>
      <c r="N25" s="49"/>
      <c r="O25" s="7"/>
      <c r="P25" s="7"/>
      <c r="Q25" s="7"/>
      <c r="R25" s="7"/>
      <c r="S25" s="7"/>
      <c r="T25" s="7"/>
      <c r="U25" s="7"/>
      <c r="V25" s="7"/>
      <c r="W25" s="7"/>
      <c r="X25" s="7"/>
    </row>
    <row r="26" spans="1:24" ht="20.25" customHeight="1">
      <c r="A26" s="10" t="s">
        <v>200</v>
      </c>
      <c r="B26" s="10" t="s">
        <v>70</v>
      </c>
      <c r="C26" s="10" t="s">
        <v>225</v>
      </c>
      <c r="D26" s="10" t="s">
        <v>226</v>
      </c>
      <c r="E26" s="10" t="s">
        <v>121</v>
      </c>
      <c r="F26" s="10" t="s">
        <v>122</v>
      </c>
      <c r="G26" s="10" t="s">
        <v>231</v>
      </c>
      <c r="H26" s="10" t="s">
        <v>232</v>
      </c>
      <c r="I26" s="7">
        <v>23247</v>
      </c>
      <c r="J26" s="7">
        <v>23247</v>
      </c>
      <c r="K26" s="49"/>
      <c r="L26" s="49"/>
      <c r="M26" s="7">
        <v>23247</v>
      </c>
      <c r="N26" s="49"/>
      <c r="O26" s="7"/>
      <c r="P26" s="7"/>
      <c r="Q26" s="7"/>
      <c r="R26" s="7"/>
      <c r="S26" s="7"/>
      <c r="T26" s="7"/>
      <c r="U26" s="7"/>
      <c r="V26" s="7"/>
      <c r="W26" s="7"/>
      <c r="X26" s="7"/>
    </row>
    <row r="27" spans="1:24" ht="20.25" customHeight="1">
      <c r="A27" s="10" t="s">
        <v>200</v>
      </c>
      <c r="B27" s="10" t="s">
        <v>70</v>
      </c>
      <c r="C27" s="10" t="s">
        <v>225</v>
      </c>
      <c r="D27" s="10" t="s">
        <v>226</v>
      </c>
      <c r="E27" s="10" t="s">
        <v>121</v>
      </c>
      <c r="F27" s="10" t="s">
        <v>122</v>
      </c>
      <c r="G27" s="10" t="s">
        <v>233</v>
      </c>
      <c r="H27" s="10" t="s">
        <v>234</v>
      </c>
      <c r="I27" s="7">
        <v>39360</v>
      </c>
      <c r="J27" s="7">
        <v>39360</v>
      </c>
      <c r="K27" s="49"/>
      <c r="L27" s="49"/>
      <c r="M27" s="7">
        <v>39360</v>
      </c>
      <c r="N27" s="49"/>
      <c r="O27" s="7"/>
      <c r="P27" s="7"/>
      <c r="Q27" s="7"/>
      <c r="R27" s="7"/>
      <c r="S27" s="7"/>
      <c r="T27" s="7"/>
      <c r="U27" s="7"/>
      <c r="V27" s="7"/>
      <c r="W27" s="7"/>
      <c r="X27" s="7"/>
    </row>
    <row r="28" spans="1:24" ht="20.25" customHeight="1">
      <c r="A28" s="10" t="s">
        <v>200</v>
      </c>
      <c r="B28" s="10" t="s">
        <v>70</v>
      </c>
      <c r="C28" s="10" t="s">
        <v>225</v>
      </c>
      <c r="D28" s="10" t="s">
        <v>226</v>
      </c>
      <c r="E28" s="10" t="s">
        <v>121</v>
      </c>
      <c r="F28" s="10" t="s">
        <v>122</v>
      </c>
      <c r="G28" s="10" t="s">
        <v>235</v>
      </c>
      <c r="H28" s="10" t="s">
        <v>236</v>
      </c>
      <c r="I28" s="7">
        <v>49200</v>
      </c>
      <c r="J28" s="7">
        <v>49200</v>
      </c>
      <c r="K28" s="49"/>
      <c r="L28" s="49"/>
      <c r="M28" s="7">
        <v>49200</v>
      </c>
      <c r="N28" s="49"/>
      <c r="O28" s="7"/>
      <c r="P28" s="7"/>
      <c r="Q28" s="7"/>
      <c r="R28" s="7"/>
      <c r="S28" s="7"/>
      <c r="T28" s="7"/>
      <c r="U28" s="7"/>
      <c r="V28" s="7"/>
      <c r="W28" s="7"/>
      <c r="X28" s="7"/>
    </row>
    <row r="29" spans="1:24" ht="20.25" customHeight="1">
      <c r="A29" s="10" t="s">
        <v>200</v>
      </c>
      <c r="B29" s="10" t="s">
        <v>70</v>
      </c>
      <c r="C29" s="10" t="s">
        <v>225</v>
      </c>
      <c r="D29" s="10" t="s">
        <v>226</v>
      </c>
      <c r="E29" s="10" t="s">
        <v>121</v>
      </c>
      <c r="F29" s="10" t="s">
        <v>122</v>
      </c>
      <c r="G29" s="10" t="s">
        <v>237</v>
      </c>
      <c r="H29" s="10" t="s">
        <v>238</v>
      </c>
      <c r="I29" s="7">
        <v>55350</v>
      </c>
      <c r="J29" s="7">
        <v>55350</v>
      </c>
      <c r="K29" s="49"/>
      <c r="L29" s="49"/>
      <c r="M29" s="7">
        <v>55350</v>
      </c>
      <c r="N29" s="49"/>
      <c r="O29" s="7"/>
      <c r="P29" s="7"/>
      <c r="Q29" s="7"/>
      <c r="R29" s="7"/>
      <c r="S29" s="7"/>
      <c r="T29" s="7"/>
      <c r="U29" s="7"/>
      <c r="V29" s="7"/>
      <c r="W29" s="7"/>
      <c r="X29" s="7"/>
    </row>
    <row r="30" spans="1:24" ht="20.25" customHeight="1">
      <c r="A30" s="10" t="s">
        <v>200</v>
      </c>
      <c r="B30" s="10" t="s">
        <v>70</v>
      </c>
      <c r="C30" s="10" t="s">
        <v>225</v>
      </c>
      <c r="D30" s="10" t="s">
        <v>226</v>
      </c>
      <c r="E30" s="10" t="s">
        <v>121</v>
      </c>
      <c r="F30" s="10" t="s">
        <v>122</v>
      </c>
      <c r="G30" s="10" t="s">
        <v>239</v>
      </c>
      <c r="H30" s="10" t="s">
        <v>240</v>
      </c>
      <c r="I30" s="7">
        <v>58220</v>
      </c>
      <c r="J30" s="7">
        <v>58220</v>
      </c>
      <c r="K30" s="49"/>
      <c r="L30" s="49"/>
      <c r="M30" s="7">
        <v>58220</v>
      </c>
      <c r="N30" s="49"/>
      <c r="O30" s="7"/>
      <c r="P30" s="7"/>
      <c r="Q30" s="7"/>
      <c r="R30" s="7"/>
      <c r="S30" s="7"/>
      <c r="T30" s="7"/>
      <c r="U30" s="7"/>
      <c r="V30" s="7"/>
      <c r="W30" s="7"/>
      <c r="X30" s="7"/>
    </row>
    <row r="31" spans="1:24" ht="20.25" customHeight="1">
      <c r="A31" s="10" t="s">
        <v>200</v>
      </c>
      <c r="B31" s="10" t="s">
        <v>70</v>
      </c>
      <c r="C31" s="10" t="s">
        <v>225</v>
      </c>
      <c r="D31" s="10" t="s">
        <v>226</v>
      </c>
      <c r="E31" s="10" t="s">
        <v>121</v>
      </c>
      <c r="F31" s="10" t="s">
        <v>122</v>
      </c>
      <c r="G31" s="10" t="s">
        <v>241</v>
      </c>
      <c r="H31" s="10" t="s">
        <v>242</v>
      </c>
      <c r="I31" s="7">
        <v>15580</v>
      </c>
      <c r="J31" s="7">
        <v>15580</v>
      </c>
      <c r="K31" s="49"/>
      <c r="L31" s="49"/>
      <c r="M31" s="7">
        <v>15580</v>
      </c>
      <c r="N31" s="49"/>
      <c r="O31" s="7"/>
      <c r="P31" s="7"/>
      <c r="Q31" s="7"/>
      <c r="R31" s="7"/>
      <c r="S31" s="7"/>
      <c r="T31" s="7"/>
      <c r="U31" s="7"/>
      <c r="V31" s="7"/>
      <c r="W31" s="7"/>
      <c r="X31" s="7"/>
    </row>
    <row r="32" spans="1:24" ht="20.25" customHeight="1">
      <c r="A32" s="10" t="s">
        <v>200</v>
      </c>
      <c r="B32" s="10" t="s">
        <v>70</v>
      </c>
      <c r="C32" s="10" t="s">
        <v>225</v>
      </c>
      <c r="D32" s="10" t="s">
        <v>226</v>
      </c>
      <c r="E32" s="10" t="s">
        <v>101</v>
      </c>
      <c r="F32" s="10" t="s">
        <v>102</v>
      </c>
      <c r="G32" s="10" t="s">
        <v>243</v>
      </c>
      <c r="H32" s="10" t="s">
        <v>244</v>
      </c>
      <c r="I32" s="7">
        <v>64800</v>
      </c>
      <c r="J32" s="7">
        <v>64800</v>
      </c>
      <c r="K32" s="49"/>
      <c r="L32" s="49"/>
      <c r="M32" s="7">
        <v>64800</v>
      </c>
      <c r="N32" s="49"/>
      <c r="O32" s="7"/>
      <c r="P32" s="7"/>
      <c r="Q32" s="7"/>
      <c r="R32" s="7"/>
      <c r="S32" s="7"/>
      <c r="T32" s="7"/>
      <c r="U32" s="7"/>
      <c r="V32" s="7"/>
      <c r="W32" s="7"/>
      <c r="X32" s="7"/>
    </row>
    <row r="33" spans="1:24" ht="20.25" customHeight="1">
      <c r="A33" s="10" t="s">
        <v>200</v>
      </c>
      <c r="B33" s="10" t="s">
        <v>70</v>
      </c>
      <c r="C33" s="10" t="s">
        <v>225</v>
      </c>
      <c r="D33" s="10" t="s">
        <v>226</v>
      </c>
      <c r="E33" s="10" t="s">
        <v>121</v>
      </c>
      <c r="F33" s="10" t="s">
        <v>122</v>
      </c>
      <c r="G33" s="10" t="s">
        <v>243</v>
      </c>
      <c r="H33" s="10" t="s">
        <v>244</v>
      </c>
      <c r="I33" s="7">
        <v>123000</v>
      </c>
      <c r="J33" s="7">
        <v>123000</v>
      </c>
      <c r="K33" s="49"/>
      <c r="L33" s="49"/>
      <c r="M33" s="7">
        <v>123000</v>
      </c>
      <c r="N33" s="49"/>
      <c r="O33" s="7"/>
      <c r="P33" s="7"/>
      <c r="Q33" s="7"/>
      <c r="R33" s="7"/>
      <c r="S33" s="7"/>
      <c r="T33" s="7"/>
      <c r="U33" s="7"/>
      <c r="V33" s="7"/>
      <c r="W33" s="7"/>
      <c r="X33" s="7"/>
    </row>
    <row r="34" spans="1:24" ht="20.25" customHeight="1">
      <c r="A34" s="10" t="s">
        <v>200</v>
      </c>
      <c r="B34" s="10" t="s">
        <v>70</v>
      </c>
      <c r="C34" s="10" t="s">
        <v>225</v>
      </c>
      <c r="D34" s="10" t="s">
        <v>226</v>
      </c>
      <c r="E34" s="10" t="s">
        <v>101</v>
      </c>
      <c r="F34" s="10" t="s">
        <v>102</v>
      </c>
      <c r="G34" s="10" t="s">
        <v>245</v>
      </c>
      <c r="H34" s="10" t="s">
        <v>246</v>
      </c>
      <c r="I34" s="7">
        <v>16200</v>
      </c>
      <c r="J34" s="7">
        <v>16200</v>
      </c>
      <c r="K34" s="49"/>
      <c r="L34" s="49"/>
      <c r="M34" s="7">
        <v>16200</v>
      </c>
      <c r="N34" s="49"/>
      <c r="O34" s="7"/>
      <c r="P34" s="7"/>
      <c r="Q34" s="7"/>
      <c r="R34" s="7"/>
      <c r="S34" s="7"/>
      <c r="T34" s="7"/>
      <c r="U34" s="7"/>
      <c r="V34" s="7"/>
      <c r="W34" s="7"/>
      <c r="X34" s="7"/>
    </row>
    <row r="35" spans="1:24" ht="20.25" customHeight="1">
      <c r="A35" s="10" t="s">
        <v>200</v>
      </c>
      <c r="B35" s="10" t="s">
        <v>70</v>
      </c>
      <c r="C35" s="10" t="s">
        <v>247</v>
      </c>
      <c r="D35" s="10" t="s">
        <v>248</v>
      </c>
      <c r="E35" s="10" t="s">
        <v>121</v>
      </c>
      <c r="F35" s="10" t="s">
        <v>122</v>
      </c>
      <c r="G35" s="10" t="s">
        <v>249</v>
      </c>
      <c r="H35" s="10" t="s">
        <v>250</v>
      </c>
      <c r="I35" s="7">
        <v>15390</v>
      </c>
      <c r="J35" s="7">
        <v>15390</v>
      </c>
      <c r="K35" s="49"/>
      <c r="L35" s="49"/>
      <c r="M35" s="7">
        <v>15390</v>
      </c>
      <c r="N35" s="49"/>
      <c r="O35" s="7"/>
      <c r="P35" s="7"/>
      <c r="Q35" s="7"/>
      <c r="R35" s="7"/>
      <c r="S35" s="7"/>
      <c r="T35" s="7"/>
      <c r="U35" s="7"/>
      <c r="V35" s="7"/>
      <c r="W35" s="7"/>
      <c r="X35" s="7"/>
    </row>
    <row r="36" spans="1:24" ht="20.25" customHeight="1">
      <c r="A36" s="10" t="s">
        <v>200</v>
      </c>
      <c r="B36" s="10" t="s">
        <v>70</v>
      </c>
      <c r="C36" s="10" t="s">
        <v>251</v>
      </c>
      <c r="D36" s="10" t="s">
        <v>252</v>
      </c>
      <c r="E36" s="10" t="s">
        <v>121</v>
      </c>
      <c r="F36" s="10" t="s">
        <v>122</v>
      </c>
      <c r="G36" s="10" t="s">
        <v>253</v>
      </c>
      <c r="H36" s="10" t="s">
        <v>252</v>
      </c>
      <c r="I36" s="7">
        <v>31980</v>
      </c>
      <c r="J36" s="7">
        <v>31980</v>
      </c>
      <c r="K36" s="49"/>
      <c r="L36" s="49"/>
      <c r="M36" s="7">
        <v>31980</v>
      </c>
      <c r="N36" s="49"/>
      <c r="O36" s="7"/>
      <c r="P36" s="7"/>
      <c r="Q36" s="7"/>
      <c r="R36" s="7"/>
      <c r="S36" s="7"/>
      <c r="T36" s="7"/>
      <c r="U36" s="7"/>
      <c r="V36" s="7"/>
      <c r="W36" s="7"/>
      <c r="X36" s="7"/>
    </row>
    <row r="37" spans="1:24" ht="20.25" customHeight="1">
      <c r="A37" s="10" t="s">
        <v>200</v>
      </c>
      <c r="B37" s="10" t="s">
        <v>70</v>
      </c>
      <c r="C37" s="10" t="s">
        <v>254</v>
      </c>
      <c r="D37" s="10" t="s">
        <v>255</v>
      </c>
      <c r="E37" s="10" t="s">
        <v>121</v>
      </c>
      <c r="F37" s="10" t="s">
        <v>122</v>
      </c>
      <c r="G37" s="10" t="s">
        <v>207</v>
      </c>
      <c r="H37" s="10" t="s">
        <v>208</v>
      </c>
      <c r="I37" s="7">
        <v>1295067</v>
      </c>
      <c r="J37" s="7">
        <v>1295067</v>
      </c>
      <c r="K37" s="49"/>
      <c r="L37" s="49"/>
      <c r="M37" s="7">
        <v>1295067</v>
      </c>
      <c r="N37" s="49"/>
      <c r="O37" s="7"/>
      <c r="P37" s="7"/>
      <c r="Q37" s="7"/>
      <c r="R37" s="7"/>
      <c r="S37" s="7"/>
      <c r="T37" s="7"/>
      <c r="U37" s="7"/>
      <c r="V37" s="7"/>
      <c r="W37" s="7"/>
      <c r="X37" s="7"/>
    </row>
    <row r="38" spans="1:24" ht="20.25" customHeight="1">
      <c r="A38" s="10" t="s">
        <v>200</v>
      </c>
      <c r="B38" s="10" t="s">
        <v>70</v>
      </c>
      <c r="C38" s="10" t="s">
        <v>254</v>
      </c>
      <c r="D38" s="10" t="s">
        <v>255</v>
      </c>
      <c r="E38" s="10" t="s">
        <v>121</v>
      </c>
      <c r="F38" s="10" t="s">
        <v>122</v>
      </c>
      <c r="G38" s="10" t="s">
        <v>209</v>
      </c>
      <c r="H38" s="10" t="s">
        <v>210</v>
      </c>
      <c r="I38" s="7">
        <v>738000</v>
      </c>
      <c r="J38" s="7">
        <v>738000</v>
      </c>
      <c r="K38" s="49"/>
      <c r="L38" s="49"/>
      <c r="M38" s="7">
        <v>738000</v>
      </c>
      <c r="N38" s="49"/>
      <c r="O38" s="7"/>
      <c r="P38" s="7"/>
      <c r="Q38" s="7"/>
      <c r="R38" s="7"/>
      <c r="S38" s="7"/>
      <c r="T38" s="7"/>
      <c r="U38" s="7"/>
      <c r="V38" s="7"/>
      <c r="W38" s="7"/>
      <c r="X38" s="7"/>
    </row>
    <row r="39" spans="1:24" ht="20.25" customHeight="1">
      <c r="A39" s="10" t="s">
        <v>200</v>
      </c>
      <c r="B39" s="10" t="s">
        <v>70</v>
      </c>
      <c r="C39" s="10" t="s">
        <v>256</v>
      </c>
      <c r="D39" s="10" t="s">
        <v>257</v>
      </c>
      <c r="E39" s="10" t="s">
        <v>101</v>
      </c>
      <c r="F39" s="10" t="s">
        <v>102</v>
      </c>
      <c r="G39" s="10" t="s">
        <v>258</v>
      </c>
      <c r="H39" s="10" t="s">
        <v>259</v>
      </c>
      <c r="I39" s="7">
        <v>550800</v>
      </c>
      <c r="J39" s="7">
        <v>550800</v>
      </c>
      <c r="K39" s="49"/>
      <c r="L39" s="49"/>
      <c r="M39" s="7">
        <v>550800</v>
      </c>
      <c r="N39" s="49"/>
      <c r="O39" s="7"/>
      <c r="P39" s="7"/>
      <c r="Q39" s="7"/>
      <c r="R39" s="7"/>
      <c r="S39" s="7"/>
      <c r="T39" s="7"/>
      <c r="U39" s="7"/>
      <c r="V39" s="7"/>
      <c r="W39" s="7"/>
      <c r="X39" s="7"/>
    </row>
    <row r="40" spans="1:24" ht="20.25" customHeight="1">
      <c r="A40" s="10" t="s">
        <v>200</v>
      </c>
      <c r="B40" s="10" t="s">
        <v>70</v>
      </c>
      <c r="C40" s="10" t="s">
        <v>260</v>
      </c>
      <c r="D40" s="10" t="s">
        <v>261</v>
      </c>
      <c r="E40" s="10" t="s">
        <v>121</v>
      </c>
      <c r="F40" s="10" t="s">
        <v>122</v>
      </c>
      <c r="G40" s="10" t="s">
        <v>262</v>
      </c>
      <c r="H40" s="10" t="s">
        <v>263</v>
      </c>
      <c r="I40" s="7">
        <v>478680</v>
      </c>
      <c r="J40" s="7">
        <v>478680</v>
      </c>
      <c r="K40" s="49"/>
      <c r="L40" s="49"/>
      <c r="M40" s="7">
        <v>478680</v>
      </c>
      <c r="N40" s="49"/>
      <c r="O40" s="7"/>
      <c r="P40" s="7"/>
      <c r="Q40" s="7"/>
      <c r="R40" s="7"/>
      <c r="S40" s="7"/>
      <c r="T40" s="7"/>
      <c r="U40" s="7"/>
      <c r="V40" s="7"/>
      <c r="W40" s="7"/>
      <c r="X40" s="7"/>
    </row>
    <row r="41" spans="1:24" ht="20.25" customHeight="1">
      <c r="A41" s="10" t="s">
        <v>200</v>
      </c>
      <c r="B41" s="10" t="s">
        <v>70</v>
      </c>
      <c r="C41" s="10" t="s">
        <v>260</v>
      </c>
      <c r="D41" s="10" t="s">
        <v>261</v>
      </c>
      <c r="E41" s="10" t="s">
        <v>121</v>
      </c>
      <c r="F41" s="10" t="s">
        <v>122</v>
      </c>
      <c r="G41" s="10" t="s">
        <v>262</v>
      </c>
      <c r="H41" s="10" t="s">
        <v>263</v>
      </c>
      <c r="I41" s="7">
        <v>162559.32</v>
      </c>
      <c r="J41" s="7">
        <v>162559.32</v>
      </c>
      <c r="K41" s="49"/>
      <c r="L41" s="49"/>
      <c r="M41" s="7">
        <v>162559.32</v>
      </c>
      <c r="N41" s="49"/>
      <c r="O41" s="7"/>
      <c r="P41" s="7"/>
      <c r="Q41" s="7"/>
      <c r="R41" s="7"/>
      <c r="S41" s="7"/>
      <c r="T41" s="7"/>
      <c r="U41" s="7"/>
      <c r="V41" s="7"/>
      <c r="W41" s="7"/>
      <c r="X41" s="7"/>
    </row>
    <row r="42" spans="1:24" ht="20.25" customHeight="1">
      <c r="A42" s="10" t="s">
        <v>200</v>
      </c>
      <c r="B42" s="10" t="s">
        <v>70</v>
      </c>
      <c r="C42" s="10" t="s">
        <v>264</v>
      </c>
      <c r="D42" s="10" t="s">
        <v>265</v>
      </c>
      <c r="E42" s="10" t="s">
        <v>101</v>
      </c>
      <c r="F42" s="10" t="s">
        <v>102</v>
      </c>
      <c r="G42" s="10" t="s">
        <v>243</v>
      </c>
      <c r="H42" s="10" t="s">
        <v>244</v>
      </c>
      <c r="I42" s="7">
        <v>10800</v>
      </c>
      <c r="J42" s="7">
        <v>10800</v>
      </c>
      <c r="K42" s="49"/>
      <c r="L42" s="49"/>
      <c r="M42" s="7">
        <v>10800</v>
      </c>
      <c r="N42" s="49"/>
      <c r="O42" s="7"/>
      <c r="P42" s="7"/>
      <c r="Q42" s="7"/>
      <c r="R42" s="7"/>
      <c r="S42" s="7"/>
      <c r="T42" s="7"/>
      <c r="U42" s="7"/>
      <c r="V42" s="7"/>
      <c r="W42" s="7"/>
      <c r="X42" s="7"/>
    </row>
    <row r="43" spans="1:24" ht="20.25" customHeight="1">
      <c r="A43" s="10" t="s">
        <v>200</v>
      </c>
      <c r="B43" s="10" t="s">
        <v>70</v>
      </c>
      <c r="C43" s="10" t="s">
        <v>266</v>
      </c>
      <c r="D43" s="10" t="s">
        <v>267</v>
      </c>
      <c r="E43" s="10" t="s">
        <v>121</v>
      </c>
      <c r="F43" s="10" t="s">
        <v>122</v>
      </c>
      <c r="G43" s="10" t="s">
        <v>268</v>
      </c>
      <c r="H43" s="10" t="s">
        <v>269</v>
      </c>
      <c r="I43" s="7">
        <v>144000</v>
      </c>
      <c r="J43" s="7">
        <v>144000</v>
      </c>
      <c r="K43" s="49"/>
      <c r="L43" s="49"/>
      <c r="M43" s="7">
        <v>144000</v>
      </c>
      <c r="N43" s="49"/>
      <c r="O43" s="7"/>
      <c r="P43" s="7"/>
      <c r="Q43" s="7"/>
      <c r="R43" s="7"/>
      <c r="S43" s="7"/>
      <c r="T43" s="7"/>
      <c r="U43" s="7"/>
      <c r="V43" s="7"/>
      <c r="W43" s="7"/>
      <c r="X43" s="7"/>
    </row>
    <row r="44" spans="1:24" ht="17.25" customHeight="1">
      <c r="A44" s="135" t="s">
        <v>173</v>
      </c>
      <c r="B44" s="136"/>
      <c r="C44" s="137"/>
      <c r="D44" s="137"/>
      <c r="E44" s="137"/>
      <c r="F44" s="137"/>
      <c r="G44" s="137"/>
      <c r="H44" s="138"/>
      <c r="I44" s="7">
        <v>10507084.560000001</v>
      </c>
      <c r="J44" s="7">
        <v>10507084.560000001</v>
      </c>
      <c r="K44" s="7"/>
      <c r="L44" s="7"/>
      <c r="M44" s="7">
        <v>10507084.560000001</v>
      </c>
      <c r="N44" s="7"/>
      <c r="O44" s="7"/>
      <c r="P44" s="7"/>
      <c r="Q44" s="7"/>
      <c r="R44" s="7"/>
      <c r="S44" s="7"/>
      <c r="T44" s="7"/>
      <c r="U44" s="7"/>
      <c r="V44" s="7"/>
      <c r="W44" s="7"/>
      <c r="X44" s="7"/>
    </row>
  </sheetData>
  <mergeCells count="31">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 ref="A44:H44"/>
    <mergeCell ref="I5:X5"/>
    <mergeCell ref="I6:I8"/>
    <mergeCell ref="K7:K8"/>
    <mergeCell ref="L7:L8"/>
    <mergeCell ref="M7:M8"/>
    <mergeCell ref="N7:N8"/>
    <mergeCell ref="S7:S8"/>
    <mergeCell ref="T7:T8"/>
    <mergeCell ref="U7:U8"/>
    <mergeCell ref="V7:V8"/>
    <mergeCell ref="W7:W8"/>
    <mergeCell ref="X7:X8"/>
    <mergeCell ref="O7:O8"/>
    <mergeCell ref="P7:P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22"/>
  <sheetViews>
    <sheetView showZeros="0" topLeftCell="F1" workbookViewId="0">
      <pane ySplit="1" topLeftCell="A2" activePane="bottomLeft" state="frozen"/>
      <selection activeCell="I9" sqref="I9"/>
      <selection pane="bottomLeft" activeCell="I9" sqref="I9"/>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7"/>
      <c r="E2" s="50"/>
      <c r="F2" s="50"/>
      <c r="G2" s="50"/>
      <c r="H2" s="50"/>
      <c r="U2" s="27"/>
      <c r="W2" s="4" t="s">
        <v>270</v>
      </c>
    </row>
    <row r="3" spans="1:23" ht="46.5" customHeight="1">
      <c r="A3" s="147" t="str">
        <f>"2025"&amp;"年部门项目支出预算表"</f>
        <v>2025年部门项目支出预算表</v>
      </c>
      <c r="B3" s="147"/>
      <c r="C3" s="147"/>
      <c r="D3" s="147"/>
      <c r="E3" s="147"/>
      <c r="F3" s="147"/>
      <c r="G3" s="147"/>
      <c r="H3" s="147"/>
      <c r="I3" s="147"/>
      <c r="J3" s="147"/>
      <c r="K3" s="147"/>
      <c r="L3" s="147"/>
      <c r="M3" s="147"/>
      <c r="N3" s="147"/>
      <c r="O3" s="147"/>
      <c r="P3" s="147"/>
      <c r="Q3" s="147"/>
      <c r="R3" s="147"/>
      <c r="S3" s="147"/>
      <c r="T3" s="147"/>
      <c r="U3" s="147"/>
      <c r="V3" s="147"/>
      <c r="W3" s="147"/>
    </row>
    <row r="4" spans="1:23" ht="13.5" customHeight="1">
      <c r="A4" s="148" t="str">
        <f>"单位名称："&amp;"昆明市官渡区市政养护管理处"</f>
        <v>单位名称：昆明市官渡区市政养护管理处</v>
      </c>
      <c r="B4" s="149"/>
      <c r="C4" s="149"/>
      <c r="D4" s="149"/>
      <c r="E4" s="149"/>
      <c r="F4" s="149"/>
      <c r="G4" s="149"/>
      <c r="H4" s="149"/>
      <c r="I4" s="46"/>
      <c r="J4" s="46"/>
      <c r="K4" s="46"/>
      <c r="L4" s="46"/>
      <c r="M4" s="46"/>
      <c r="N4" s="46"/>
      <c r="O4" s="46"/>
      <c r="P4" s="46"/>
      <c r="Q4" s="46"/>
      <c r="U4" s="27"/>
      <c r="W4" s="51" t="s">
        <v>1</v>
      </c>
    </row>
    <row r="5" spans="1:23" ht="21.75" customHeight="1">
      <c r="A5" s="144" t="s">
        <v>271</v>
      </c>
      <c r="B5" s="157" t="s">
        <v>184</v>
      </c>
      <c r="C5" s="144" t="s">
        <v>185</v>
      </c>
      <c r="D5" s="144" t="s">
        <v>272</v>
      </c>
      <c r="E5" s="157" t="s">
        <v>186</v>
      </c>
      <c r="F5" s="157" t="s">
        <v>187</v>
      </c>
      <c r="G5" s="157" t="s">
        <v>273</v>
      </c>
      <c r="H5" s="157" t="s">
        <v>274</v>
      </c>
      <c r="I5" s="162" t="s">
        <v>55</v>
      </c>
      <c r="J5" s="154" t="s">
        <v>275</v>
      </c>
      <c r="K5" s="121"/>
      <c r="L5" s="121"/>
      <c r="M5" s="122"/>
      <c r="N5" s="154" t="s">
        <v>192</v>
      </c>
      <c r="O5" s="121"/>
      <c r="P5" s="122"/>
      <c r="Q5" s="157" t="s">
        <v>61</v>
      </c>
      <c r="R5" s="154" t="s">
        <v>62</v>
      </c>
      <c r="S5" s="121"/>
      <c r="T5" s="121"/>
      <c r="U5" s="121"/>
      <c r="V5" s="121"/>
      <c r="W5" s="122"/>
    </row>
    <row r="6" spans="1:23" ht="21.75" customHeight="1">
      <c r="A6" s="151"/>
      <c r="B6" s="142"/>
      <c r="C6" s="151"/>
      <c r="D6" s="151"/>
      <c r="E6" s="160"/>
      <c r="F6" s="160"/>
      <c r="G6" s="160"/>
      <c r="H6" s="160"/>
      <c r="I6" s="142"/>
      <c r="J6" s="158" t="s">
        <v>58</v>
      </c>
      <c r="K6" s="118"/>
      <c r="L6" s="157" t="s">
        <v>59</v>
      </c>
      <c r="M6" s="157" t="s">
        <v>60</v>
      </c>
      <c r="N6" s="157" t="s">
        <v>58</v>
      </c>
      <c r="O6" s="157" t="s">
        <v>59</v>
      </c>
      <c r="P6" s="157" t="s">
        <v>60</v>
      </c>
      <c r="Q6" s="160"/>
      <c r="R6" s="157" t="s">
        <v>57</v>
      </c>
      <c r="S6" s="157" t="s">
        <v>64</v>
      </c>
      <c r="T6" s="157" t="s">
        <v>198</v>
      </c>
      <c r="U6" s="157" t="s">
        <v>66</v>
      </c>
      <c r="V6" s="157" t="s">
        <v>67</v>
      </c>
      <c r="W6" s="157" t="s">
        <v>68</v>
      </c>
    </row>
    <row r="7" spans="1:23" ht="21" customHeight="1">
      <c r="A7" s="142"/>
      <c r="B7" s="142"/>
      <c r="C7" s="142"/>
      <c r="D7" s="142"/>
      <c r="E7" s="142"/>
      <c r="F7" s="142"/>
      <c r="G7" s="142"/>
      <c r="H7" s="142"/>
      <c r="I7" s="142"/>
      <c r="J7" s="159" t="s">
        <v>57</v>
      </c>
      <c r="K7" s="119"/>
      <c r="L7" s="142"/>
      <c r="M7" s="142"/>
      <c r="N7" s="142"/>
      <c r="O7" s="142"/>
      <c r="P7" s="142"/>
      <c r="Q7" s="142"/>
      <c r="R7" s="142"/>
      <c r="S7" s="142"/>
      <c r="T7" s="142"/>
      <c r="U7" s="142"/>
      <c r="V7" s="142"/>
      <c r="W7" s="142"/>
    </row>
    <row r="8" spans="1:23" ht="39.75" customHeight="1">
      <c r="A8" s="145"/>
      <c r="B8" s="124"/>
      <c r="C8" s="145"/>
      <c r="D8" s="145"/>
      <c r="E8" s="161"/>
      <c r="F8" s="161"/>
      <c r="G8" s="161"/>
      <c r="H8" s="161"/>
      <c r="I8" s="124"/>
      <c r="J8" s="52" t="s">
        <v>57</v>
      </c>
      <c r="K8" s="52" t="s">
        <v>276</v>
      </c>
      <c r="L8" s="161"/>
      <c r="M8" s="161"/>
      <c r="N8" s="161"/>
      <c r="O8" s="161"/>
      <c r="P8" s="161"/>
      <c r="Q8" s="161"/>
      <c r="R8" s="161"/>
      <c r="S8" s="161"/>
      <c r="T8" s="161"/>
      <c r="U8" s="124"/>
      <c r="V8" s="161"/>
      <c r="W8" s="161"/>
    </row>
    <row r="9" spans="1:23" ht="15" customHeight="1">
      <c r="A9" s="53">
        <v>1</v>
      </c>
      <c r="B9" s="53">
        <v>2</v>
      </c>
      <c r="C9" s="53">
        <v>3</v>
      </c>
      <c r="D9" s="53">
        <v>4</v>
      </c>
      <c r="E9" s="53">
        <v>5</v>
      </c>
      <c r="F9" s="53">
        <v>6</v>
      </c>
      <c r="G9" s="53">
        <v>7</v>
      </c>
      <c r="H9" s="53">
        <v>8</v>
      </c>
      <c r="I9" s="53">
        <v>9</v>
      </c>
      <c r="J9" s="53">
        <v>10</v>
      </c>
      <c r="K9" s="53">
        <v>11</v>
      </c>
      <c r="L9" s="48">
        <v>12</v>
      </c>
      <c r="M9" s="48">
        <v>13</v>
      </c>
      <c r="N9" s="48">
        <v>14</v>
      </c>
      <c r="O9" s="48">
        <v>15</v>
      </c>
      <c r="P9" s="48">
        <v>16</v>
      </c>
      <c r="Q9" s="48">
        <v>17</v>
      </c>
      <c r="R9" s="48">
        <v>18</v>
      </c>
      <c r="S9" s="48">
        <v>19</v>
      </c>
      <c r="T9" s="48">
        <v>20</v>
      </c>
      <c r="U9" s="53">
        <v>21</v>
      </c>
      <c r="V9" s="48">
        <v>22</v>
      </c>
      <c r="W9" s="53">
        <v>23</v>
      </c>
    </row>
    <row r="10" spans="1:23" ht="21.75" customHeight="1">
      <c r="A10" s="24" t="s">
        <v>277</v>
      </c>
      <c r="B10" s="24" t="s">
        <v>278</v>
      </c>
      <c r="C10" s="24" t="s">
        <v>279</v>
      </c>
      <c r="D10" s="24" t="s">
        <v>70</v>
      </c>
      <c r="E10" s="24" t="s">
        <v>121</v>
      </c>
      <c r="F10" s="24" t="s">
        <v>122</v>
      </c>
      <c r="G10" s="24" t="s">
        <v>280</v>
      </c>
      <c r="H10" s="24" t="s">
        <v>281</v>
      </c>
      <c r="I10" s="7">
        <v>1000000</v>
      </c>
      <c r="J10" s="7">
        <v>1000000</v>
      </c>
      <c r="K10" s="7">
        <v>1000000</v>
      </c>
      <c r="L10" s="7"/>
      <c r="M10" s="7"/>
      <c r="N10" s="7"/>
      <c r="O10" s="7"/>
      <c r="P10" s="7"/>
      <c r="Q10" s="7"/>
      <c r="R10" s="7"/>
      <c r="S10" s="7"/>
      <c r="T10" s="7"/>
      <c r="U10" s="7"/>
      <c r="V10" s="7"/>
      <c r="W10" s="7"/>
    </row>
    <row r="11" spans="1:23" ht="21.75" customHeight="1">
      <c r="A11" s="24" t="s">
        <v>277</v>
      </c>
      <c r="B11" s="24" t="s">
        <v>282</v>
      </c>
      <c r="C11" s="24" t="s">
        <v>283</v>
      </c>
      <c r="D11" s="24" t="s">
        <v>70</v>
      </c>
      <c r="E11" s="24" t="s">
        <v>121</v>
      </c>
      <c r="F11" s="24" t="s">
        <v>122</v>
      </c>
      <c r="G11" s="24" t="s">
        <v>284</v>
      </c>
      <c r="H11" s="24" t="s">
        <v>281</v>
      </c>
      <c r="I11" s="7">
        <v>20000</v>
      </c>
      <c r="J11" s="7">
        <v>20000</v>
      </c>
      <c r="K11" s="7">
        <v>20000</v>
      </c>
      <c r="L11" s="7"/>
      <c r="M11" s="7"/>
      <c r="N11" s="7"/>
      <c r="O11" s="7"/>
      <c r="P11" s="7"/>
      <c r="Q11" s="7"/>
      <c r="R11" s="7"/>
      <c r="S11" s="7"/>
      <c r="T11" s="7"/>
      <c r="U11" s="7"/>
      <c r="V11" s="7"/>
      <c r="W11" s="7"/>
    </row>
    <row r="12" spans="1:23" ht="21.75" customHeight="1">
      <c r="A12" s="24" t="s">
        <v>277</v>
      </c>
      <c r="B12" s="24" t="s">
        <v>285</v>
      </c>
      <c r="C12" s="24" t="s">
        <v>286</v>
      </c>
      <c r="D12" s="24" t="s">
        <v>70</v>
      </c>
      <c r="E12" s="24" t="s">
        <v>121</v>
      </c>
      <c r="F12" s="24" t="s">
        <v>122</v>
      </c>
      <c r="G12" s="24" t="s">
        <v>287</v>
      </c>
      <c r="H12" s="24" t="s">
        <v>288</v>
      </c>
      <c r="I12" s="7">
        <v>238750</v>
      </c>
      <c r="J12" s="7">
        <v>238750</v>
      </c>
      <c r="K12" s="7">
        <v>238750</v>
      </c>
      <c r="L12" s="7"/>
      <c r="M12" s="7"/>
      <c r="N12" s="7"/>
      <c r="O12" s="7"/>
      <c r="P12" s="7"/>
      <c r="Q12" s="7"/>
      <c r="R12" s="7"/>
      <c r="S12" s="7"/>
      <c r="T12" s="7"/>
      <c r="U12" s="7"/>
      <c r="V12" s="7"/>
      <c r="W12" s="7"/>
    </row>
    <row r="13" spans="1:23" ht="21.75" customHeight="1">
      <c r="A13" s="24" t="s">
        <v>277</v>
      </c>
      <c r="B13" s="24" t="s">
        <v>289</v>
      </c>
      <c r="C13" s="24" t="s">
        <v>290</v>
      </c>
      <c r="D13" s="24" t="s">
        <v>70</v>
      </c>
      <c r="E13" s="24" t="s">
        <v>121</v>
      </c>
      <c r="F13" s="24" t="s">
        <v>122</v>
      </c>
      <c r="G13" s="24" t="s">
        <v>227</v>
      </c>
      <c r="H13" s="24" t="s">
        <v>228</v>
      </c>
      <c r="I13" s="7">
        <v>29600</v>
      </c>
      <c r="J13" s="7">
        <v>29600</v>
      </c>
      <c r="K13" s="7">
        <v>29600</v>
      </c>
      <c r="L13" s="7"/>
      <c r="M13" s="7"/>
      <c r="N13" s="7"/>
      <c r="O13" s="7"/>
      <c r="P13" s="7"/>
      <c r="Q13" s="7"/>
      <c r="R13" s="7"/>
      <c r="S13" s="7"/>
      <c r="T13" s="7"/>
      <c r="U13" s="7"/>
      <c r="V13" s="7"/>
      <c r="W13" s="7"/>
    </row>
    <row r="14" spans="1:23" ht="21.75" customHeight="1">
      <c r="A14" s="24" t="s">
        <v>277</v>
      </c>
      <c r="B14" s="24" t="s">
        <v>291</v>
      </c>
      <c r="C14" s="24" t="s">
        <v>292</v>
      </c>
      <c r="D14" s="24" t="s">
        <v>70</v>
      </c>
      <c r="E14" s="24" t="s">
        <v>127</v>
      </c>
      <c r="F14" s="24" t="s">
        <v>128</v>
      </c>
      <c r="G14" s="24" t="s">
        <v>280</v>
      </c>
      <c r="H14" s="24" t="s">
        <v>281</v>
      </c>
      <c r="I14" s="7">
        <v>500000</v>
      </c>
      <c r="J14" s="7">
        <v>500000</v>
      </c>
      <c r="K14" s="7">
        <v>500000</v>
      </c>
      <c r="L14" s="7"/>
      <c r="M14" s="7"/>
      <c r="N14" s="7"/>
      <c r="O14" s="7"/>
      <c r="P14" s="7"/>
      <c r="Q14" s="7"/>
      <c r="R14" s="7"/>
      <c r="S14" s="7"/>
      <c r="T14" s="7"/>
      <c r="U14" s="7"/>
      <c r="V14" s="7"/>
      <c r="W14" s="7"/>
    </row>
    <row r="15" spans="1:23" ht="21.75" customHeight="1">
      <c r="A15" s="24" t="s">
        <v>277</v>
      </c>
      <c r="B15" s="24" t="s">
        <v>293</v>
      </c>
      <c r="C15" s="24" t="s">
        <v>294</v>
      </c>
      <c r="D15" s="24" t="s">
        <v>70</v>
      </c>
      <c r="E15" s="24" t="s">
        <v>121</v>
      </c>
      <c r="F15" s="24" t="s">
        <v>122</v>
      </c>
      <c r="G15" s="24" t="s">
        <v>284</v>
      </c>
      <c r="H15" s="24" t="s">
        <v>281</v>
      </c>
      <c r="I15" s="7">
        <v>65000</v>
      </c>
      <c r="J15" s="7">
        <v>65000</v>
      </c>
      <c r="K15" s="7">
        <v>65000</v>
      </c>
      <c r="L15" s="7"/>
      <c r="M15" s="7"/>
      <c r="N15" s="7"/>
      <c r="O15" s="7"/>
      <c r="P15" s="7"/>
      <c r="Q15" s="7"/>
      <c r="R15" s="7"/>
      <c r="S15" s="7"/>
      <c r="T15" s="7"/>
      <c r="U15" s="7"/>
      <c r="V15" s="7"/>
      <c r="W15" s="7"/>
    </row>
    <row r="16" spans="1:23" ht="21.75" customHeight="1">
      <c r="A16" s="24" t="s">
        <v>277</v>
      </c>
      <c r="B16" s="24" t="s">
        <v>295</v>
      </c>
      <c r="C16" s="24" t="s">
        <v>296</v>
      </c>
      <c r="D16" s="24" t="s">
        <v>70</v>
      </c>
      <c r="E16" s="24" t="s">
        <v>121</v>
      </c>
      <c r="F16" s="24" t="s">
        <v>122</v>
      </c>
      <c r="G16" s="24" t="s">
        <v>284</v>
      </c>
      <c r="H16" s="24" t="s">
        <v>281</v>
      </c>
      <c r="I16" s="7">
        <v>200000</v>
      </c>
      <c r="J16" s="7">
        <v>200000</v>
      </c>
      <c r="K16" s="7">
        <v>200000</v>
      </c>
      <c r="L16" s="7"/>
      <c r="M16" s="7"/>
      <c r="N16" s="7"/>
      <c r="O16" s="7"/>
      <c r="P16" s="7"/>
      <c r="Q16" s="7"/>
      <c r="R16" s="7"/>
      <c r="S16" s="7"/>
      <c r="T16" s="7"/>
      <c r="U16" s="7"/>
      <c r="V16" s="7"/>
      <c r="W16" s="7"/>
    </row>
    <row r="17" spans="1:23" ht="21.75" customHeight="1">
      <c r="A17" s="24" t="s">
        <v>277</v>
      </c>
      <c r="B17" s="24" t="s">
        <v>297</v>
      </c>
      <c r="C17" s="24" t="s">
        <v>298</v>
      </c>
      <c r="D17" s="24" t="s">
        <v>70</v>
      </c>
      <c r="E17" s="24" t="s">
        <v>121</v>
      </c>
      <c r="F17" s="24" t="s">
        <v>122</v>
      </c>
      <c r="G17" s="24" t="s">
        <v>284</v>
      </c>
      <c r="H17" s="24" t="s">
        <v>281</v>
      </c>
      <c r="I17" s="7">
        <v>300000</v>
      </c>
      <c r="J17" s="7">
        <v>300000</v>
      </c>
      <c r="K17" s="7">
        <v>300000</v>
      </c>
      <c r="L17" s="7"/>
      <c r="M17" s="7"/>
      <c r="N17" s="7"/>
      <c r="O17" s="7"/>
      <c r="P17" s="7"/>
      <c r="Q17" s="7"/>
      <c r="R17" s="7"/>
      <c r="S17" s="7"/>
      <c r="T17" s="7"/>
      <c r="U17" s="7"/>
      <c r="V17" s="7"/>
      <c r="W17" s="7"/>
    </row>
    <row r="18" spans="1:23" ht="21.75" customHeight="1">
      <c r="A18" s="24" t="s">
        <v>277</v>
      </c>
      <c r="B18" s="24" t="s">
        <v>299</v>
      </c>
      <c r="C18" s="24" t="s">
        <v>300</v>
      </c>
      <c r="D18" s="24" t="s">
        <v>70</v>
      </c>
      <c r="E18" s="24" t="s">
        <v>121</v>
      </c>
      <c r="F18" s="24" t="s">
        <v>122</v>
      </c>
      <c r="G18" s="24" t="s">
        <v>284</v>
      </c>
      <c r="H18" s="24" t="s">
        <v>281</v>
      </c>
      <c r="I18" s="7">
        <v>400000</v>
      </c>
      <c r="J18" s="7">
        <v>400000</v>
      </c>
      <c r="K18" s="7">
        <v>400000</v>
      </c>
      <c r="L18" s="7"/>
      <c r="M18" s="7"/>
      <c r="N18" s="7"/>
      <c r="O18" s="7"/>
      <c r="P18" s="7"/>
      <c r="Q18" s="7"/>
      <c r="R18" s="7"/>
      <c r="S18" s="7"/>
      <c r="T18" s="7"/>
      <c r="U18" s="7"/>
      <c r="V18" s="7"/>
      <c r="W18" s="7"/>
    </row>
    <row r="19" spans="1:23" ht="21.75" customHeight="1">
      <c r="A19" s="24" t="s">
        <v>277</v>
      </c>
      <c r="B19" s="24" t="s">
        <v>301</v>
      </c>
      <c r="C19" s="24" t="s">
        <v>302</v>
      </c>
      <c r="D19" s="24" t="s">
        <v>70</v>
      </c>
      <c r="E19" s="24" t="s">
        <v>121</v>
      </c>
      <c r="F19" s="24" t="s">
        <v>122</v>
      </c>
      <c r="G19" s="24" t="s">
        <v>280</v>
      </c>
      <c r="H19" s="24" t="s">
        <v>281</v>
      </c>
      <c r="I19" s="7">
        <v>200000</v>
      </c>
      <c r="J19" s="7">
        <v>200000</v>
      </c>
      <c r="K19" s="7">
        <v>200000</v>
      </c>
      <c r="L19" s="7"/>
      <c r="M19" s="7"/>
      <c r="N19" s="7"/>
      <c r="O19" s="7"/>
      <c r="P19" s="7"/>
      <c r="Q19" s="7"/>
      <c r="R19" s="7"/>
      <c r="S19" s="7"/>
      <c r="T19" s="7"/>
      <c r="U19" s="7"/>
      <c r="V19" s="7"/>
      <c r="W19" s="7"/>
    </row>
    <row r="20" spans="1:23" ht="21.75" customHeight="1">
      <c r="A20" s="24" t="s">
        <v>277</v>
      </c>
      <c r="B20" s="24" t="s">
        <v>303</v>
      </c>
      <c r="C20" s="24" t="s">
        <v>304</v>
      </c>
      <c r="D20" s="24" t="s">
        <v>70</v>
      </c>
      <c r="E20" s="24" t="s">
        <v>121</v>
      </c>
      <c r="F20" s="24" t="s">
        <v>122</v>
      </c>
      <c r="G20" s="24" t="s">
        <v>280</v>
      </c>
      <c r="H20" s="24" t="s">
        <v>281</v>
      </c>
      <c r="I20" s="7">
        <v>300000</v>
      </c>
      <c r="J20" s="7">
        <v>300000</v>
      </c>
      <c r="K20" s="7">
        <v>300000</v>
      </c>
      <c r="L20" s="7"/>
      <c r="M20" s="7"/>
      <c r="N20" s="7"/>
      <c r="O20" s="7"/>
      <c r="P20" s="7"/>
      <c r="Q20" s="7"/>
      <c r="R20" s="7"/>
      <c r="S20" s="7"/>
      <c r="T20" s="7"/>
      <c r="U20" s="7"/>
      <c r="V20" s="7"/>
      <c r="W20" s="7"/>
    </row>
    <row r="21" spans="1:23" ht="21.75" customHeight="1">
      <c r="A21" s="24" t="s">
        <v>277</v>
      </c>
      <c r="B21" s="24" t="s">
        <v>305</v>
      </c>
      <c r="C21" s="24" t="s">
        <v>306</v>
      </c>
      <c r="D21" s="24" t="s">
        <v>70</v>
      </c>
      <c r="E21" s="24" t="s">
        <v>121</v>
      </c>
      <c r="F21" s="24" t="s">
        <v>122</v>
      </c>
      <c r="G21" s="24" t="s">
        <v>307</v>
      </c>
      <c r="H21" s="24" t="s">
        <v>308</v>
      </c>
      <c r="I21" s="7">
        <v>300000</v>
      </c>
      <c r="J21" s="7">
        <v>300000</v>
      </c>
      <c r="K21" s="7">
        <v>300000</v>
      </c>
      <c r="L21" s="7"/>
      <c r="M21" s="7"/>
      <c r="N21" s="7"/>
      <c r="O21" s="7"/>
      <c r="P21" s="7"/>
      <c r="Q21" s="7"/>
      <c r="R21" s="7"/>
      <c r="S21" s="7"/>
      <c r="T21" s="7"/>
      <c r="U21" s="7"/>
      <c r="V21" s="7"/>
      <c r="W21" s="7"/>
    </row>
    <row r="22" spans="1:23" ht="18.75" customHeight="1">
      <c r="A22" s="135" t="s">
        <v>173</v>
      </c>
      <c r="B22" s="136"/>
      <c r="C22" s="136"/>
      <c r="D22" s="136"/>
      <c r="E22" s="136"/>
      <c r="F22" s="136"/>
      <c r="G22" s="136"/>
      <c r="H22" s="102"/>
      <c r="I22" s="7">
        <v>3553350</v>
      </c>
      <c r="J22" s="7">
        <v>3553350</v>
      </c>
      <c r="K22" s="7">
        <v>3553350</v>
      </c>
      <c r="L22" s="7"/>
      <c r="M22" s="7"/>
      <c r="N22" s="7"/>
      <c r="O22" s="7"/>
      <c r="P22" s="7"/>
      <c r="Q22" s="7"/>
      <c r="R22" s="7"/>
      <c r="S22" s="7"/>
      <c r="T22" s="7"/>
      <c r="U22" s="7"/>
      <c r="V22" s="7"/>
      <c r="W22" s="7"/>
    </row>
  </sheetData>
  <mergeCells count="28">
    <mergeCell ref="Q5:Q8"/>
    <mergeCell ref="R5:W5"/>
    <mergeCell ref="R6:R8"/>
    <mergeCell ref="S6:S8"/>
    <mergeCell ref="T6:T8"/>
    <mergeCell ref="V6:V8"/>
    <mergeCell ref="W6:W8"/>
    <mergeCell ref="J5:M5"/>
    <mergeCell ref="N5:P5"/>
    <mergeCell ref="N6:N8"/>
    <mergeCell ref="O6:O8"/>
    <mergeCell ref="P6:P8"/>
    <mergeCell ref="A22:H22"/>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34"/>
  <sheetViews>
    <sheetView showZeros="0" workbookViewId="0">
      <pane ySplit="1" topLeftCell="A25" activePane="bottomLeft" state="frozen"/>
      <selection activeCell="I9" sqref="I9"/>
      <selection pane="bottomLeft" activeCell="C10" sqref="C10"/>
    </sheetView>
  </sheetViews>
  <sheetFormatPr defaultColWidth="9.125" defaultRowHeight="12" customHeight="1"/>
  <cols>
    <col min="1" max="1" width="34.25" style="206" customWidth="1"/>
    <col min="2" max="2" width="29" style="206" customWidth="1"/>
    <col min="3" max="5" width="23.625" style="206" customWidth="1"/>
    <col min="6" max="6" width="11.25" style="206" customWidth="1"/>
    <col min="7" max="7" width="25.125" style="206" customWidth="1"/>
    <col min="8" max="8" width="15.625" style="206" customWidth="1"/>
    <col min="9" max="9" width="13.375" style="206" customWidth="1"/>
    <col min="10" max="10" width="18.875" style="206" customWidth="1"/>
    <col min="11" max="16384" width="9.125" style="206"/>
  </cols>
  <sheetData>
    <row r="1" spans="1:10" ht="12" customHeight="1">
      <c r="A1" s="210"/>
      <c r="B1" s="210"/>
      <c r="C1" s="210"/>
      <c r="D1" s="210"/>
      <c r="E1" s="210"/>
      <c r="F1" s="210"/>
      <c r="G1" s="210"/>
      <c r="H1" s="210"/>
      <c r="I1" s="210"/>
      <c r="J1" s="210"/>
    </row>
    <row r="2" spans="1:10" ht="18" customHeight="1">
      <c r="J2" s="211" t="s">
        <v>309</v>
      </c>
    </row>
    <row r="3" spans="1:10" ht="39.75" customHeight="1">
      <c r="A3" s="212" t="str">
        <f>"2025"&amp;"年部门项目支出绩效目标表"</f>
        <v>2025年部门项目支出绩效目标表</v>
      </c>
      <c r="B3" s="213"/>
      <c r="C3" s="213"/>
      <c r="D3" s="213"/>
      <c r="E3" s="213"/>
      <c r="F3" s="214"/>
      <c r="G3" s="213"/>
      <c r="H3" s="214"/>
      <c r="I3" s="214"/>
      <c r="J3" s="213"/>
    </row>
    <row r="4" spans="1:10" ht="17.25" customHeight="1">
      <c r="A4" s="215" t="str">
        <f>"单位名称："&amp;"昆明市官渡区市政养护管理处"</f>
        <v>单位名称：昆明市官渡区市政养护管理处</v>
      </c>
      <c r="B4" s="216"/>
      <c r="C4" s="216"/>
      <c r="D4" s="216"/>
      <c r="E4" s="216"/>
      <c r="F4" s="216"/>
      <c r="G4" s="216"/>
      <c r="H4" s="216"/>
    </row>
    <row r="5" spans="1:10" ht="44.25" customHeight="1">
      <c r="A5" s="217" t="s">
        <v>185</v>
      </c>
      <c r="B5" s="217" t="s">
        <v>310</v>
      </c>
      <c r="C5" s="217" t="s">
        <v>311</v>
      </c>
      <c r="D5" s="217" t="s">
        <v>312</v>
      </c>
      <c r="E5" s="217" t="s">
        <v>313</v>
      </c>
      <c r="F5" s="218" t="s">
        <v>314</v>
      </c>
      <c r="G5" s="217" t="s">
        <v>315</v>
      </c>
      <c r="H5" s="218" t="s">
        <v>316</v>
      </c>
      <c r="I5" s="218" t="s">
        <v>317</v>
      </c>
      <c r="J5" s="217" t="s">
        <v>318</v>
      </c>
    </row>
    <row r="6" spans="1:10" ht="18.75" customHeight="1">
      <c r="A6" s="219">
        <v>1</v>
      </c>
      <c r="B6" s="219">
        <v>2</v>
      </c>
      <c r="C6" s="219">
        <v>3</v>
      </c>
      <c r="D6" s="219">
        <v>4</v>
      </c>
      <c r="E6" s="219">
        <v>5</v>
      </c>
      <c r="F6" s="220">
        <v>6</v>
      </c>
      <c r="G6" s="219">
        <v>7</v>
      </c>
      <c r="H6" s="220">
        <v>8</v>
      </c>
      <c r="I6" s="220">
        <v>9</v>
      </c>
      <c r="J6" s="219">
        <v>10</v>
      </c>
    </row>
    <row r="7" spans="1:10" ht="42" customHeight="1">
      <c r="A7" s="202" t="s">
        <v>70</v>
      </c>
      <c r="B7" s="203"/>
      <c r="C7" s="203"/>
      <c r="D7" s="203"/>
      <c r="E7" s="204"/>
      <c r="F7" s="205"/>
      <c r="G7" s="204"/>
      <c r="H7" s="205"/>
      <c r="I7" s="205"/>
      <c r="J7" s="204"/>
    </row>
    <row r="8" spans="1:10" ht="42" customHeight="1">
      <c r="A8" s="207" t="s">
        <v>304</v>
      </c>
      <c r="B8" s="208" t="s">
        <v>319</v>
      </c>
      <c r="C8" s="209" t="s">
        <v>320</v>
      </c>
      <c r="D8" s="209" t="s">
        <v>321</v>
      </c>
      <c r="E8" s="202" t="s">
        <v>322</v>
      </c>
      <c r="F8" s="209" t="s">
        <v>323</v>
      </c>
      <c r="G8" s="202" t="s">
        <v>324</v>
      </c>
      <c r="H8" s="209" t="s">
        <v>325</v>
      </c>
      <c r="I8" s="209" t="s">
        <v>326</v>
      </c>
      <c r="J8" s="202" t="s">
        <v>327</v>
      </c>
    </row>
    <row r="9" spans="1:10" ht="42" customHeight="1">
      <c r="A9" s="207" t="s">
        <v>304</v>
      </c>
      <c r="B9" s="208" t="s">
        <v>319</v>
      </c>
      <c r="C9" s="209" t="s">
        <v>328</v>
      </c>
      <c r="D9" s="209" t="s">
        <v>329</v>
      </c>
      <c r="E9" s="202" t="s">
        <v>330</v>
      </c>
      <c r="F9" s="209" t="s">
        <v>331</v>
      </c>
      <c r="G9" s="202" t="s">
        <v>332</v>
      </c>
      <c r="H9" s="209" t="s">
        <v>325</v>
      </c>
      <c r="I9" s="209" t="s">
        <v>333</v>
      </c>
      <c r="J9" s="202" t="s">
        <v>334</v>
      </c>
    </row>
    <row r="10" spans="1:10" ht="42" customHeight="1">
      <c r="A10" s="207" t="s">
        <v>304</v>
      </c>
      <c r="B10" s="208" t="s">
        <v>319</v>
      </c>
      <c r="C10" s="209" t="s">
        <v>335</v>
      </c>
      <c r="D10" s="209" t="s">
        <v>336</v>
      </c>
      <c r="E10" s="202" t="s">
        <v>337</v>
      </c>
      <c r="F10" s="209" t="s">
        <v>331</v>
      </c>
      <c r="G10" s="202" t="s">
        <v>338</v>
      </c>
      <c r="H10" s="209" t="s">
        <v>325</v>
      </c>
      <c r="I10" s="209" t="s">
        <v>333</v>
      </c>
      <c r="J10" s="202" t="s">
        <v>339</v>
      </c>
    </row>
    <row r="11" spans="1:10" ht="42" customHeight="1">
      <c r="A11" s="207" t="s">
        <v>294</v>
      </c>
      <c r="B11" s="208" t="s">
        <v>340</v>
      </c>
      <c r="C11" s="209" t="s">
        <v>320</v>
      </c>
      <c r="D11" s="209" t="s">
        <v>321</v>
      </c>
      <c r="E11" s="202" t="s">
        <v>341</v>
      </c>
      <c r="F11" s="209" t="s">
        <v>323</v>
      </c>
      <c r="G11" s="202" t="s">
        <v>85</v>
      </c>
      <c r="H11" s="209" t="s">
        <v>342</v>
      </c>
      <c r="I11" s="209" t="s">
        <v>326</v>
      </c>
      <c r="J11" s="202" t="s">
        <v>343</v>
      </c>
    </row>
    <row r="12" spans="1:10" ht="42" customHeight="1">
      <c r="A12" s="207" t="s">
        <v>294</v>
      </c>
      <c r="B12" s="208" t="s">
        <v>340</v>
      </c>
      <c r="C12" s="209" t="s">
        <v>320</v>
      </c>
      <c r="D12" s="209" t="s">
        <v>344</v>
      </c>
      <c r="E12" s="202" t="s">
        <v>345</v>
      </c>
      <c r="F12" s="209" t="s">
        <v>331</v>
      </c>
      <c r="G12" s="202" t="s">
        <v>332</v>
      </c>
      <c r="H12" s="209" t="s">
        <v>325</v>
      </c>
      <c r="I12" s="209" t="s">
        <v>326</v>
      </c>
      <c r="J12" s="202" t="s">
        <v>346</v>
      </c>
    </row>
    <row r="13" spans="1:10" ht="42" customHeight="1">
      <c r="A13" s="207" t="s">
        <v>294</v>
      </c>
      <c r="B13" s="208" t="s">
        <v>340</v>
      </c>
      <c r="C13" s="209" t="s">
        <v>320</v>
      </c>
      <c r="D13" s="209" t="s">
        <v>347</v>
      </c>
      <c r="E13" s="202" t="s">
        <v>348</v>
      </c>
      <c r="F13" s="209" t="s">
        <v>331</v>
      </c>
      <c r="G13" s="202" t="s">
        <v>332</v>
      </c>
      <c r="H13" s="209" t="s">
        <v>325</v>
      </c>
      <c r="I13" s="209" t="s">
        <v>326</v>
      </c>
      <c r="J13" s="202" t="s">
        <v>349</v>
      </c>
    </row>
    <row r="14" spans="1:10" ht="42" customHeight="1">
      <c r="A14" s="207" t="s">
        <v>294</v>
      </c>
      <c r="B14" s="208" t="s">
        <v>340</v>
      </c>
      <c r="C14" s="209" t="s">
        <v>328</v>
      </c>
      <c r="D14" s="209" t="s">
        <v>350</v>
      </c>
      <c r="E14" s="202" t="s">
        <v>351</v>
      </c>
      <c r="F14" s="209" t="s">
        <v>331</v>
      </c>
      <c r="G14" s="202" t="s">
        <v>332</v>
      </c>
      <c r="H14" s="209" t="s">
        <v>325</v>
      </c>
      <c r="I14" s="209" t="s">
        <v>326</v>
      </c>
      <c r="J14" s="202" t="s">
        <v>352</v>
      </c>
    </row>
    <row r="15" spans="1:10" ht="42" customHeight="1">
      <c r="A15" s="207" t="s">
        <v>294</v>
      </c>
      <c r="B15" s="208" t="s">
        <v>340</v>
      </c>
      <c r="C15" s="209" t="s">
        <v>328</v>
      </c>
      <c r="D15" s="209" t="s">
        <v>329</v>
      </c>
      <c r="E15" s="202" t="s">
        <v>353</v>
      </c>
      <c r="F15" s="209" t="s">
        <v>331</v>
      </c>
      <c r="G15" s="202" t="s">
        <v>332</v>
      </c>
      <c r="H15" s="209" t="s">
        <v>325</v>
      </c>
      <c r="I15" s="209" t="s">
        <v>326</v>
      </c>
      <c r="J15" s="202" t="s">
        <v>354</v>
      </c>
    </row>
    <row r="16" spans="1:10" ht="42" customHeight="1">
      <c r="A16" s="207" t="s">
        <v>294</v>
      </c>
      <c r="B16" s="208" t="s">
        <v>340</v>
      </c>
      <c r="C16" s="209" t="s">
        <v>328</v>
      </c>
      <c r="D16" s="209" t="s">
        <v>355</v>
      </c>
      <c r="E16" s="202" t="s">
        <v>356</v>
      </c>
      <c r="F16" s="209" t="s">
        <v>331</v>
      </c>
      <c r="G16" s="202" t="s">
        <v>332</v>
      </c>
      <c r="H16" s="209" t="s">
        <v>325</v>
      </c>
      <c r="I16" s="209" t="s">
        <v>326</v>
      </c>
      <c r="J16" s="202" t="s">
        <v>357</v>
      </c>
    </row>
    <row r="17" spans="1:10" ht="42" customHeight="1">
      <c r="A17" s="207" t="s">
        <v>294</v>
      </c>
      <c r="B17" s="208" t="s">
        <v>340</v>
      </c>
      <c r="C17" s="209" t="s">
        <v>328</v>
      </c>
      <c r="D17" s="209" t="s">
        <v>358</v>
      </c>
      <c r="E17" s="202" t="s">
        <v>359</v>
      </c>
      <c r="F17" s="209" t="s">
        <v>331</v>
      </c>
      <c r="G17" s="202" t="s">
        <v>332</v>
      </c>
      <c r="H17" s="209" t="s">
        <v>325</v>
      </c>
      <c r="I17" s="209" t="s">
        <v>326</v>
      </c>
      <c r="J17" s="202" t="s">
        <v>360</v>
      </c>
    </row>
    <row r="18" spans="1:10" ht="42" customHeight="1">
      <c r="A18" s="207" t="s">
        <v>294</v>
      </c>
      <c r="B18" s="208" t="s">
        <v>340</v>
      </c>
      <c r="C18" s="209" t="s">
        <v>335</v>
      </c>
      <c r="D18" s="209" t="s">
        <v>336</v>
      </c>
      <c r="E18" s="202" t="s">
        <v>361</v>
      </c>
      <c r="F18" s="209" t="s">
        <v>331</v>
      </c>
      <c r="G18" s="202" t="s">
        <v>338</v>
      </c>
      <c r="H18" s="209" t="s">
        <v>325</v>
      </c>
      <c r="I18" s="209" t="s">
        <v>326</v>
      </c>
      <c r="J18" s="202" t="s">
        <v>362</v>
      </c>
    </row>
    <row r="19" spans="1:10" ht="42" customHeight="1">
      <c r="A19" s="207" t="s">
        <v>302</v>
      </c>
      <c r="B19" s="208" t="s">
        <v>363</v>
      </c>
      <c r="C19" s="209" t="s">
        <v>320</v>
      </c>
      <c r="D19" s="209" t="s">
        <v>321</v>
      </c>
      <c r="E19" s="202" t="s">
        <v>322</v>
      </c>
      <c r="F19" s="209" t="s">
        <v>323</v>
      </c>
      <c r="G19" s="202" t="s">
        <v>324</v>
      </c>
      <c r="H19" s="209" t="s">
        <v>325</v>
      </c>
      <c r="I19" s="209" t="s">
        <v>326</v>
      </c>
      <c r="J19" s="202" t="s">
        <v>327</v>
      </c>
    </row>
    <row r="20" spans="1:10" ht="42" customHeight="1">
      <c r="A20" s="207" t="s">
        <v>302</v>
      </c>
      <c r="B20" s="208" t="s">
        <v>363</v>
      </c>
      <c r="C20" s="209" t="s">
        <v>328</v>
      </c>
      <c r="D20" s="209" t="s">
        <v>329</v>
      </c>
      <c r="E20" s="202" t="s">
        <v>330</v>
      </c>
      <c r="F20" s="209" t="s">
        <v>331</v>
      </c>
      <c r="G20" s="202" t="s">
        <v>332</v>
      </c>
      <c r="H20" s="209" t="s">
        <v>325</v>
      </c>
      <c r="I20" s="209" t="s">
        <v>333</v>
      </c>
      <c r="J20" s="202" t="s">
        <v>334</v>
      </c>
    </row>
    <row r="21" spans="1:10" ht="42" customHeight="1">
      <c r="A21" s="207" t="s">
        <v>302</v>
      </c>
      <c r="B21" s="208" t="s">
        <v>363</v>
      </c>
      <c r="C21" s="209" t="s">
        <v>335</v>
      </c>
      <c r="D21" s="209" t="s">
        <v>336</v>
      </c>
      <c r="E21" s="202" t="s">
        <v>337</v>
      </c>
      <c r="F21" s="209" t="s">
        <v>331</v>
      </c>
      <c r="G21" s="202" t="s">
        <v>338</v>
      </c>
      <c r="H21" s="209" t="s">
        <v>325</v>
      </c>
      <c r="I21" s="209" t="s">
        <v>333</v>
      </c>
      <c r="J21" s="202" t="s">
        <v>339</v>
      </c>
    </row>
    <row r="22" spans="1:10" ht="42" customHeight="1">
      <c r="A22" s="207" t="s">
        <v>298</v>
      </c>
      <c r="B22" s="208" t="s">
        <v>364</v>
      </c>
      <c r="C22" s="209" t="s">
        <v>320</v>
      </c>
      <c r="D22" s="209" t="s">
        <v>321</v>
      </c>
      <c r="E22" s="202" t="s">
        <v>364</v>
      </c>
      <c r="F22" s="209" t="s">
        <v>323</v>
      </c>
      <c r="G22" s="202" t="s">
        <v>324</v>
      </c>
      <c r="H22" s="209" t="s">
        <v>325</v>
      </c>
      <c r="I22" s="209" t="s">
        <v>326</v>
      </c>
      <c r="J22" s="202" t="s">
        <v>365</v>
      </c>
    </row>
    <row r="23" spans="1:10" ht="42" customHeight="1">
      <c r="A23" s="207" t="s">
        <v>298</v>
      </c>
      <c r="B23" s="208" t="s">
        <v>364</v>
      </c>
      <c r="C23" s="209" t="s">
        <v>328</v>
      </c>
      <c r="D23" s="209" t="s">
        <v>329</v>
      </c>
      <c r="E23" s="202" t="s">
        <v>366</v>
      </c>
      <c r="F23" s="209" t="s">
        <v>323</v>
      </c>
      <c r="G23" s="202" t="s">
        <v>332</v>
      </c>
      <c r="H23" s="209" t="s">
        <v>325</v>
      </c>
      <c r="I23" s="209" t="s">
        <v>333</v>
      </c>
      <c r="J23" s="202" t="s">
        <v>367</v>
      </c>
    </row>
    <row r="24" spans="1:10" ht="42" customHeight="1">
      <c r="A24" s="207" t="s">
        <v>298</v>
      </c>
      <c r="B24" s="208" t="s">
        <v>364</v>
      </c>
      <c r="C24" s="209" t="s">
        <v>335</v>
      </c>
      <c r="D24" s="209" t="s">
        <v>336</v>
      </c>
      <c r="E24" s="202" t="s">
        <v>368</v>
      </c>
      <c r="F24" s="209" t="s">
        <v>331</v>
      </c>
      <c r="G24" s="202" t="s">
        <v>338</v>
      </c>
      <c r="H24" s="209" t="s">
        <v>325</v>
      </c>
      <c r="I24" s="209" t="s">
        <v>333</v>
      </c>
      <c r="J24" s="202" t="s">
        <v>369</v>
      </c>
    </row>
    <row r="25" spans="1:10" ht="42" customHeight="1">
      <c r="A25" s="207" t="s">
        <v>306</v>
      </c>
      <c r="B25" s="208" t="s">
        <v>370</v>
      </c>
      <c r="C25" s="209" t="s">
        <v>320</v>
      </c>
      <c r="D25" s="209" t="s">
        <v>321</v>
      </c>
      <c r="E25" s="202" t="s">
        <v>370</v>
      </c>
      <c r="F25" s="209" t="s">
        <v>323</v>
      </c>
      <c r="G25" s="202" t="s">
        <v>324</v>
      </c>
      <c r="H25" s="209" t="s">
        <v>325</v>
      </c>
      <c r="I25" s="209" t="s">
        <v>326</v>
      </c>
      <c r="J25" s="202" t="s">
        <v>370</v>
      </c>
    </row>
    <row r="26" spans="1:10" ht="42" customHeight="1">
      <c r="A26" s="207" t="s">
        <v>306</v>
      </c>
      <c r="B26" s="208" t="s">
        <v>370</v>
      </c>
      <c r="C26" s="209" t="s">
        <v>328</v>
      </c>
      <c r="D26" s="209" t="s">
        <v>329</v>
      </c>
      <c r="E26" s="202" t="s">
        <v>371</v>
      </c>
      <c r="F26" s="209" t="s">
        <v>331</v>
      </c>
      <c r="G26" s="202" t="s">
        <v>332</v>
      </c>
      <c r="H26" s="209" t="s">
        <v>325</v>
      </c>
      <c r="I26" s="209" t="s">
        <v>333</v>
      </c>
      <c r="J26" s="202" t="s">
        <v>367</v>
      </c>
    </row>
    <row r="27" spans="1:10" ht="42" customHeight="1">
      <c r="A27" s="207" t="s">
        <v>306</v>
      </c>
      <c r="B27" s="208" t="s">
        <v>370</v>
      </c>
      <c r="C27" s="209" t="s">
        <v>335</v>
      </c>
      <c r="D27" s="209" t="s">
        <v>336</v>
      </c>
      <c r="E27" s="202" t="s">
        <v>368</v>
      </c>
      <c r="F27" s="209" t="s">
        <v>331</v>
      </c>
      <c r="G27" s="202" t="s">
        <v>338</v>
      </c>
      <c r="H27" s="209" t="s">
        <v>325</v>
      </c>
      <c r="I27" s="209" t="s">
        <v>333</v>
      </c>
      <c r="J27" s="202" t="s">
        <v>372</v>
      </c>
    </row>
    <row r="28" spans="1:10" ht="42" customHeight="1">
      <c r="A28" s="207" t="s">
        <v>300</v>
      </c>
      <c r="B28" s="208" t="s">
        <v>373</v>
      </c>
      <c r="C28" s="209" t="s">
        <v>320</v>
      </c>
      <c r="D28" s="209" t="s">
        <v>321</v>
      </c>
      <c r="E28" s="202" t="s">
        <v>374</v>
      </c>
      <c r="F28" s="209" t="s">
        <v>323</v>
      </c>
      <c r="G28" s="202" t="s">
        <v>375</v>
      </c>
      <c r="H28" s="209" t="s">
        <v>325</v>
      </c>
      <c r="I28" s="209" t="s">
        <v>326</v>
      </c>
      <c r="J28" s="202" t="s">
        <v>376</v>
      </c>
    </row>
    <row r="29" spans="1:10" ht="42" customHeight="1">
      <c r="A29" s="207" t="s">
        <v>300</v>
      </c>
      <c r="B29" s="208" t="s">
        <v>373</v>
      </c>
      <c r="C29" s="209" t="s">
        <v>328</v>
      </c>
      <c r="D29" s="209" t="s">
        <v>329</v>
      </c>
      <c r="E29" s="202" t="s">
        <v>371</v>
      </c>
      <c r="F29" s="209" t="s">
        <v>331</v>
      </c>
      <c r="G29" s="202" t="s">
        <v>332</v>
      </c>
      <c r="H29" s="209" t="s">
        <v>325</v>
      </c>
      <c r="I29" s="209" t="s">
        <v>333</v>
      </c>
      <c r="J29" s="202" t="s">
        <v>377</v>
      </c>
    </row>
    <row r="30" spans="1:10" ht="42" customHeight="1">
      <c r="A30" s="207" t="s">
        <v>300</v>
      </c>
      <c r="B30" s="208" t="s">
        <v>373</v>
      </c>
      <c r="C30" s="209" t="s">
        <v>335</v>
      </c>
      <c r="D30" s="209" t="s">
        <v>336</v>
      </c>
      <c r="E30" s="202" t="s">
        <v>368</v>
      </c>
      <c r="F30" s="209" t="s">
        <v>331</v>
      </c>
      <c r="G30" s="202" t="s">
        <v>338</v>
      </c>
      <c r="H30" s="209" t="s">
        <v>325</v>
      </c>
      <c r="I30" s="209" t="s">
        <v>333</v>
      </c>
      <c r="J30" s="202" t="s">
        <v>378</v>
      </c>
    </row>
    <row r="31" spans="1:10" ht="42" customHeight="1">
      <c r="A31" s="207" t="s">
        <v>296</v>
      </c>
      <c r="B31" s="208" t="s">
        <v>379</v>
      </c>
      <c r="C31" s="209" t="s">
        <v>320</v>
      </c>
      <c r="D31" s="209" t="s">
        <v>321</v>
      </c>
      <c r="E31" s="202" t="s">
        <v>380</v>
      </c>
      <c r="F31" s="209" t="s">
        <v>323</v>
      </c>
      <c r="G31" s="202" t="s">
        <v>95</v>
      </c>
      <c r="H31" s="209" t="s">
        <v>342</v>
      </c>
      <c r="I31" s="209" t="s">
        <v>326</v>
      </c>
      <c r="J31" s="202" t="s">
        <v>381</v>
      </c>
    </row>
    <row r="32" spans="1:10" ht="42" customHeight="1">
      <c r="A32" s="207" t="s">
        <v>296</v>
      </c>
      <c r="B32" s="208" t="s">
        <v>379</v>
      </c>
      <c r="C32" s="209" t="s">
        <v>328</v>
      </c>
      <c r="D32" s="209" t="s">
        <v>329</v>
      </c>
      <c r="E32" s="202" t="s">
        <v>382</v>
      </c>
      <c r="F32" s="209" t="s">
        <v>331</v>
      </c>
      <c r="G32" s="202" t="s">
        <v>332</v>
      </c>
      <c r="H32" s="209" t="s">
        <v>325</v>
      </c>
      <c r="I32" s="209" t="s">
        <v>333</v>
      </c>
      <c r="J32" s="202" t="s">
        <v>383</v>
      </c>
    </row>
    <row r="33" spans="1:10" ht="42" customHeight="1">
      <c r="A33" s="207" t="s">
        <v>296</v>
      </c>
      <c r="B33" s="208" t="s">
        <v>379</v>
      </c>
      <c r="C33" s="209" t="s">
        <v>335</v>
      </c>
      <c r="D33" s="209" t="s">
        <v>336</v>
      </c>
      <c r="E33" s="202" t="s">
        <v>384</v>
      </c>
      <c r="F33" s="209" t="s">
        <v>331</v>
      </c>
      <c r="G33" s="202" t="s">
        <v>338</v>
      </c>
      <c r="H33" s="209" t="s">
        <v>325</v>
      </c>
      <c r="I33" s="209" t="s">
        <v>333</v>
      </c>
      <c r="J33" s="202" t="s">
        <v>385</v>
      </c>
    </row>
    <row r="34" spans="1:10" ht="42" customHeight="1">
      <c r="A34" s="207" t="s">
        <v>283</v>
      </c>
      <c r="B34" s="208" t="s">
        <v>386</v>
      </c>
      <c r="C34" s="209" t="s">
        <v>320</v>
      </c>
      <c r="D34" s="209" t="s">
        <v>321</v>
      </c>
      <c r="E34" s="202" t="s">
        <v>387</v>
      </c>
      <c r="F34" s="209" t="s">
        <v>323</v>
      </c>
      <c r="G34" s="202" t="s">
        <v>324</v>
      </c>
      <c r="H34" s="209" t="s">
        <v>325</v>
      </c>
      <c r="I34" s="209" t="s">
        <v>326</v>
      </c>
      <c r="J34" s="202" t="s">
        <v>388</v>
      </c>
    </row>
  </sheetData>
  <mergeCells count="18">
    <mergeCell ref="A28:A30"/>
    <mergeCell ref="B28:B30"/>
    <mergeCell ref="A31:A33"/>
    <mergeCell ref="B31:B33"/>
    <mergeCell ref="A34"/>
    <mergeCell ref="B34"/>
    <mergeCell ref="A19:A21"/>
    <mergeCell ref="B19:B21"/>
    <mergeCell ref="A22:A24"/>
    <mergeCell ref="B22:B24"/>
    <mergeCell ref="A25:A27"/>
    <mergeCell ref="B25:B27"/>
    <mergeCell ref="A3:J3"/>
    <mergeCell ref="A4:H4"/>
    <mergeCell ref="A8:A10"/>
    <mergeCell ref="B8:B10"/>
    <mergeCell ref="A11:A18"/>
    <mergeCell ref="B11:B18"/>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activeCell="I9" sqref="I9"/>
      <selection pane="bottomLeft" activeCell="B12" sqref="B12"/>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55">
        <v>1</v>
      </c>
      <c r="B2" s="56">
        <v>0</v>
      </c>
      <c r="C2" s="55">
        <v>1</v>
      </c>
      <c r="D2" s="30"/>
      <c r="E2" s="30"/>
      <c r="F2" s="51" t="s">
        <v>389</v>
      </c>
    </row>
    <row r="3" spans="1:6" ht="42" customHeight="1">
      <c r="A3" s="163" t="str">
        <f>"2025"&amp;"年部门政府性基金预算支出预算表"</f>
        <v>2025年部门政府性基金预算支出预算表</v>
      </c>
      <c r="B3" s="164" t="s">
        <v>390</v>
      </c>
      <c r="C3" s="165"/>
      <c r="D3" s="113"/>
      <c r="E3" s="113"/>
      <c r="F3" s="113"/>
    </row>
    <row r="4" spans="1:6" ht="13.5" customHeight="1">
      <c r="A4" s="148" t="str">
        <f>"单位名称："&amp;"昆明市官渡区市政养护管理处"</f>
        <v>单位名称：昆明市官渡区市政养护管理处</v>
      </c>
      <c r="B4" s="148" t="s">
        <v>391</v>
      </c>
      <c r="C4" s="169"/>
      <c r="D4" s="30"/>
      <c r="E4" s="30"/>
      <c r="F4" s="51" t="s">
        <v>1</v>
      </c>
    </row>
    <row r="5" spans="1:6" ht="19.5" customHeight="1">
      <c r="A5" s="123" t="s">
        <v>183</v>
      </c>
      <c r="B5" s="167" t="s">
        <v>72</v>
      </c>
      <c r="C5" s="123" t="s">
        <v>73</v>
      </c>
      <c r="D5" s="154" t="s">
        <v>392</v>
      </c>
      <c r="E5" s="121"/>
      <c r="F5" s="122"/>
    </row>
    <row r="6" spans="1:6" ht="18.75" customHeight="1">
      <c r="A6" s="152"/>
      <c r="B6" s="168"/>
      <c r="C6" s="152"/>
      <c r="D6" s="57" t="s">
        <v>55</v>
      </c>
      <c r="E6" s="47" t="s">
        <v>75</v>
      </c>
      <c r="F6" s="57" t="s">
        <v>76</v>
      </c>
    </row>
    <row r="7" spans="1:6" ht="18.75" customHeight="1">
      <c r="A7" s="54">
        <v>1</v>
      </c>
      <c r="B7" s="58" t="s">
        <v>83</v>
      </c>
      <c r="C7" s="54">
        <v>3</v>
      </c>
      <c r="D7" s="33">
        <v>4</v>
      </c>
      <c r="E7" s="33">
        <v>5</v>
      </c>
      <c r="F7" s="33">
        <v>6</v>
      </c>
    </row>
    <row r="8" spans="1:6" s="206" customFormat="1" ht="21" customHeight="1">
      <c r="A8" s="209"/>
      <c r="B8" s="209"/>
      <c r="C8" s="209"/>
      <c r="D8" s="221"/>
      <c r="E8" s="221"/>
      <c r="F8" s="221"/>
    </row>
    <row r="9" spans="1:6" s="206" customFormat="1" ht="21" customHeight="1">
      <c r="A9" s="209"/>
      <c r="B9" s="209"/>
      <c r="C9" s="209"/>
      <c r="D9" s="221"/>
      <c r="E9" s="221"/>
      <c r="F9" s="221"/>
    </row>
    <row r="10" spans="1:6" ht="18.75" customHeight="1">
      <c r="A10" s="89" t="s">
        <v>173</v>
      </c>
      <c r="B10" s="89" t="s">
        <v>173</v>
      </c>
      <c r="C10" s="166" t="s">
        <v>173</v>
      </c>
      <c r="D10" s="7"/>
      <c r="E10" s="7"/>
      <c r="F10" s="7"/>
    </row>
  </sheetData>
  <mergeCells count="7">
    <mergeCell ref="A3:F3"/>
    <mergeCell ref="A10:C10"/>
    <mergeCell ref="D5:F5"/>
    <mergeCell ref="B5:B6"/>
    <mergeCell ref="C5:C6"/>
    <mergeCell ref="A5:A6"/>
    <mergeCell ref="A4:C4"/>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2"/>
  <sheetViews>
    <sheetView showZeros="0" workbookViewId="0">
      <pane ySplit="1" topLeftCell="A2" activePane="bottomLeft" state="frozen"/>
      <selection activeCell="I9" sqref="I9"/>
      <selection pane="bottomLeft" activeCell="I9" sqref="I9"/>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3"/>
      <c r="C2" s="43"/>
      <c r="R2" s="44"/>
      <c r="S2" s="44" t="s">
        <v>393</v>
      </c>
    </row>
    <row r="3" spans="1:19" ht="41.25" customHeight="1">
      <c r="A3" s="180" t="str">
        <f>"2025"&amp;"年部门政府采购预算表"</f>
        <v>2025年部门政府采购预算表</v>
      </c>
      <c r="B3" s="146"/>
      <c r="C3" s="146"/>
      <c r="D3" s="147"/>
      <c r="E3" s="147"/>
      <c r="F3" s="147"/>
      <c r="G3" s="147"/>
      <c r="H3" s="147"/>
      <c r="I3" s="147"/>
      <c r="J3" s="147"/>
      <c r="K3" s="147"/>
      <c r="L3" s="147"/>
      <c r="M3" s="146"/>
      <c r="N3" s="147"/>
      <c r="O3" s="147"/>
      <c r="P3" s="146"/>
      <c r="Q3" s="147"/>
      <c r="R3" s="146"/>
      <c r="S3" s="146"/>
    </row>
    <row r="4" spans="1:19" ht="18.75" customHeight="1">
      <c r="A4" s="128" t="str">
        <f>"单位名称："&amp;"昆明市官渡区市政养护管理处"</f>
        <v>单位名称：昆明市官渡区市政养护管理处</v>
      </c>
      <c r="B4" s="185"/>
      <c r="C4" s="185"/>
      <c r="D4" s="186"/>
      <c r="E4" s="186"/>
      <c r="F4" s="186"/>
      <c r="G4" s="186"/>
      <c r="H4" s="186"/>
      <c r="I4" s="46"/>
      <c r="J4" s="46"/>
      <c r="K4" s="46"/>
      <c r="L4" s="46"/>
      <c r="R4" s="59"/>
      <c r="S4" s="51" t="s">
        <v>1</v>
      </c>
    </row>
    <row r="5" spans="1:19" ht="15.75" customHeight="1">
      <c r="A5" s="157" t="s">
        <v>182</v>
      </c>
      <c r="B5" s="170" t="s">
        <v>183</v>
      </c>
      <c r="C5" s="170" t="s">
        <v>394</v>
      </c>
      <c r="D5" s="181" t="s">
        <v>395</v>
      </c>
      <c r="E5" s="181" t="s">
        <v>396</v>
      </c>
      <c r="F5" s="181" t="s">
        <v>397</v>
      </c>
      <c r="G5" s="181" t="s">
        <v>398</v>
      </c>
      <c r="H5" s="181" t="s">
        <v>399</v>
      </c>
      <c r="I5" s="184" t="s">
        <v>190</v>
      </c>
      <c r="J5" s="184"/>
      <c r="K5" s="184"/>
      <c r="L5" s="184"/>
      <c r="M5" s="140"/>
      <c r="N5" s="184"/>
      <c r="O5" s="184"/>
      <c r="P5" s="139"/>
      <c r="Q5" s="184"/>
      <c r="R5" s="140"/>
      <c r="S5" s="141"/>
    </row>
    <row r="6" spans="1:19" ht="17.25" customHeight="1">
      <c r="A6" s="160"/>
      <c r="B6" s="171"/>
      <c r="C6" s="171"/>
      <c r="D6" s="182"/>
      <c r="E6" s="182"/>
      <c r="F6" s="182"/>
      <c r="G6" s="182"/>
      <c r="H6" s="182"/>
      <c r="I6" s="182" t="s">
        <v>55</v>
      </c>
      <c r="J6" s="182" t="s">
        <v>58</v>
      </c>
      <c r="K6" s="182" t="s">
        <v>400</v>
      </c>
      <c r="L6" s="182" t="s">
        <v>401</v>
      </c>
      <c r="M6" s="187" t="s">
        <v>402</v>
      </c>
      <c r="N6" s="173" t="s">
        <v>403</v>
      </c>
      <c r="O6" s="173"/>
      <c r="P6" s="174"/>
      <c r="Q6" s="173"/>
      <c r="R6" s="175"/>
      <c r="S6" s="172"/>
    </row>
    <row r="7" spans="1:19" ht="54" customHeight="1">
      <c r="A7" s="161"/>
      <c r="B7" s="172"/>
      <c r="C7" s="172"/>
      <c r="D7" s="183"/>
      <c r="E7" s="183"/>
      <c r="F7" s="183"/>
      <c r="G7" s="183"/>
      <c r="H7" s="183"/>
      <c r="I7" s="183"/>
      <c r="J7" s="183" t="s">
        <v>57</v>
      </c>
      <c r="K7" s="183"/>
      <c r="L7" s="183"/>
      <c r="M7" s="188"/>
      <c r="N7" s="61" t="s">
        <v>57</v>
      </c>
      <c r="O7" s="61" t="s">
        <v>64</v>
      </c>
      <c r="P7" s="60" t="s">
        <v>65</v>
      </c>
      <c r="Q7" s="61" t="s">
        <v>66</v>
      </c>
      <c r="R7" s="62" t="s">
        <v>67</v>
      </c>
      <c r="S7" s="60" t="s">
        <v>68</v>
      </c>
    </row>
    <row r="8" spans="1:19" ht="18" customHeight="1">
      <c r="A8" s="63">
        <v>1</v>
      </c>
      <c r="B8" s="63" t="s">
        <v>83</v>
      </c>
      <c r="C8" s="64">
        <v>3</v>
      </c>
      <c r="D8" s="64">
        <v>4</v>
      </c>
      <c r="E8" s="63">
        <v>5</v>
      </c>
      <c r="F8" s="63">
        <v>6</v>
      </c>
      <c r="G8" s="63">
        <v>7</v>
      </c>
      <c r="H8" s="63">
        <v>8</v>
      </c>
      <c r="I8" s="63">
        <v>9</v>
      </c>
      <c r="J8" s="63">
        <v>10</v>
      </c>
      <c r="K8" s="63">
        <v>11</v>
      </c>
      <c r="L8" s="63">
        <v>12</v>
      </c>
      <c r="M8" s="63">
        <v>13</v>
      </c>
      <c r="N8" s="63">
        <v>14</v>
      </c>
      <c r="O8" s="63">
        <v>15</v>
      </c>
      <c r="P8" s="63">
        <v>16</v>
      </c>
      <c r="Q8" s="63">
        <v>17</v>
      </c>
      <c r="R8" s="63">
        <v>18</v>
      </c>
      <c r="S8" s="63">
        <v>19</v>
      </c>
    </row>
    <row r="9" spans="1:19" ht="21" customHeight="1">
      <c r="A9" s="65" t="s">
        <v>200</v>
      </c>
      <c r="B9" s="66" t="s">
        <v>70</v>
      </c>
      <c r="C9" s="66" t="s">
        <v>248</v>
      </c>
      <c r="D9" s="67" t="s">
        <v>404</v>
      </c>
      <c r="E9" s="67" t="s">
        <v>404</v>
      </c>
      <c r="F9" s="67" t="s">
        <v>405</v>
      </c>
      <c r="G9" s="68">
        <v>1</v>
      </c>
      <c r="H9" s="7"/>
      <c r="I9" s="7">
        <v>13290</v>
      </c>
      <c r="J9" s="7">
        <v>13290</v>
      </c>
      <c r="K9" s="7"/>
      <c r="L9" s="7"/>
      <c r="M9" s="7"/>
      <c r="N9" s="7"/>
      <c r="O9" s="7"/>
      <c r="P9" s="7"/>
      <c r="Q9" s="7"/>
      <c r="R9" s="7"/>
      <c r="S9" s="7"/>
    </row>
    <row r="10" spans="1:19" ht="21" customHeight="1">
      <c r="A10" s="65" t="s">
        <v>200</v>
      </c>
      <c r="B10" s="66" t="s">
        <v>70</v>
      </c>
      <c r="C10" s="66" t="s">
        <v>248</v>
      </c>
      <c r="D10" s="67" t="s">
        <v>406</v>
      </c>
      <c r="E10" s="67" t="s">
        <v>406</v>
      </c>
      <c r="F10" s="67" t="s">
        <v>405</v>
      </c>
      <c r="G10" s="68">
        <v>1</v>
      </c>
      <c r="H10" s="7"/>
      <c r="I10" s="7">
        <v>1500</v>
      </c>
      <c r="J10" s="7">
        <v>1500</v>
      </c>
      <c r="K10" s="7"/>
      <c r="L10" s="7"/>
      <c r="M10" s="7"/>
      <c r="N10" s="7"/>
      <c r="O10" s="7"/>
      <c r="P10" s="7"/>
      <c r="Q10" s="7"/>
      <c r="R10" s="7"/>
      <c r="S10" s="7"/>
    </row>
    <row r="11" spans="1:19" ht="21" customHeight="1">
      <c r="A11" s="189" t="s">
        <v>173</v>
      </c>
      <c r="B11" s="190"/>
      <c r="C11" s="190"/>
      <c r="D11" s="191"/>
      <c r="E11" s="191"/>
      <c r="F11" s="191"/>
      <c r="G11" s="96"/>
      <c r="H11" s="7"/>
      <c r="I11" s="7">
        <v>14790</v>
      </c>
      <c r="J11" s="7">
        <v>14790</v>
      </c>
      <c r="K11" s="7"/>
      <c r="L11" s="7"/>
      <c r="M11" s="7"/>
      <c r="N11" s="7"/>
      <c r="O11" s="7"/>
      <c r="P11" s="7"/>
      <c r="Q11" s="7"/>
      <c r="R11" s="7"/>
      <c r="S11" s="7"/>
    </row>
    <row r="12" spans="1:19" ht="21" customHeight="1">
      <c r="A12" s="176" t="s">
        <v>407</v>
      </c>
      <c r="B12" s="177"/>
      <c r="C12" s="177"/>
      <c r="D12" s="176"/>
      <c r="E12" s="176"/>
      <c r="F12" s="176"/>
      <c r="G12" s="178"/>
      <c r="H12" s="179"/>
      <c r="I12" s="179"/>
      <c r="J12" s="179"/>
      <c r="K12" s="179"/>
      <c r="L12" s="179"/>
      <c r="M12" s="179"/>
      <c r="N12" s="179"/>
      <c r="O12" s="179"/>
      <c r="P12" s="179"/>
      <c r="Q12" s="179"/>
      <c r="R12" s="179"/>
      <c r="S12" s="179"/>
    </row>
  </sheetData>
  <mergeCells count="19">
    <mergeCell ref="I6:I7"/>
    <mergeCell ref="A11:G11"/>
    <mergeCell ref="J6:J7"/>
    <mergeCell ref="C5:C7"/>
    <mergeCell ref="B5:B7"/>
    <mergeCell ref="N6:S6"/>
    <mergeCell ref="A12:S12"/>
    <mergeCell ref="A3:S3"/>
    <mergeCell ref="A5:A7"/>
    <mergeCell ref="D5:D7"/>
    <mergeCell ref="E5:E7"/>
    <mergeCell ref="F5:F7"/>
    <mergeCell ref="G5:G7"/>
    <mergeCell ref="H5:H7"/>
    <mergeCell ref="I5:S5"/>
    <mergeCell ref="K6:K7"/>
    <mergeCell ref="L6:L7"/>
    <mergeCell ref="A4:H4"/>
    <mergeCell ref="M6:M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0"/>
  <sheetViews>
    <sheetView showZeros="0" topLeftCell="F1" workbookViewId="0">
      <pane ySplit="1" topLeftCell="A2" activePane="bottomLeft" state="frozen"/>
      <selection activeCell="I9" sqref="I9"/>
      <selection pane="bottomLeft" activeCell="I9" sqref="I9"/>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69"/>
      <c r="B2" s="43"/>
      <c r="C2" s="43"/>
      <c r="D2" s="43"/>
      <c r="E2" s="43"/>
      <c r="F2" s="43"/>
      <c r="G2" s="43"/>
      <c r="H2" s="69"/>
      <c r="I2" s="69"/>
      <c r="J2" s="69"/>
      <c r="K2" s="69"/>
      <c r="L2" s="69"/>
      <c r="M2" s="69"/>
      <c r="N2" s="70"/>
      <c r="O2" s="69"/>
      <c r="P2" s="69"/>
      <c r="Q2" s="43"/>
      <c r="R2" s="69"/>
      <c r="S2" s="71"/>
      <c r="T2" s="71" t="s">
        <v>408</v>
      </c>
    </row>
    <row r="3" spans="1:20" ht="41.25" customHeight="1">
      <c r="A3" s="192" t="str">
        <f>"2025"&amp;"年部门政府购买服务预算表"</f>
        <v>2025年部门政府购买服务预算表</v>
      </c>
      <c r="B3" s="146"/>
      <c r="C3" s="146"/>
      <c r="D3" s="146"/>
      <c r="E3" s="146"/>
      <c r="F3" s="146"/>
      <c r="G3" s="146"/>
      <c r="H3" s="193"/>
      <c r="I3" s="193"/>
      <c r="J3" s="193"/>
      <c r="K3" s="193"/>
      <c r="L3" s="193"/>
      <c r="M3" s="193"/>
      <c r="N3" s="194"/>
      <c r="O3" s="193"/>
      <c r="P3" s="193"/>
      <c r="Q3" s="146"/>
      <c r="R3" s="193"/>
      <c r="S3" s="194"/>
      <c r="T3" s="146"/>
    </row>
    <row r="4" spans="1:20" ht="22.5" customHeight="1">
      <c r="A4" s="195" t="str">
        <f>"单位名称："&amp;"昆明市官渡区市政养护管理处"</f>
        <v>单位名称：昆明市官渡区市政养护管理处</v>
      </c>
      <c r="B4" s="185"/>
      <c r="C4" s="185"/>
      <c r="D4" s="185"/>
      <c r="E4" s="185"/>
      <c r="F4" s="185"/>
      <c r="G4" s="185"/>
      <c r="H4" s="196"/>
      <c r="I4" s="196"/>
      <c r="J4" s="72"/>
      <c r="K4" s="72"/>
      <c r="L4" s="72"/>
      <c r="M4" s="72"/>
      <c r="N4" s="70"/>
      <c r="O4" s="69"/>
      <c r="P4" s="69"/>
      <c r="Q4" s="43"/>
      <c r="R4" s="69"/>
      <c r="S4" s="73"/>
      <c r="T4" s="71" t="s">
        <v>1</v>
      </c>
    </row>
    <row r="5" spans="1:20" ht="24" customHeight="1">
      <c r="A5" s="157" t="s">
        <v>182</v>
      </c>
      <c r="B5" s="170" t="s">
        <v>183</v>
      </c>
      <c r="C5" s="170" t="s">
        <v>394</v>
      </c>
      <c r="D5" s="170" t="s">
        <v>409</v>
      </c>
      <c r="E5" s="170" t="s">
        <v>410</v>
      </c>
      <c r="F5" s="170" t="s">
        <v>411</v>
      </c>
      <c r="G5" s="170" t="s">
        <v>412</v>
      </c>
      <c r="H5" s="181" t="s">
        <v>413</v>
      </c>
      <c r="I5" s="181" t="s">
        <v>414</v>
      </c>
      <c r="J5" s="184" t="s">
        <v>190</v>
      </c>
      <c r="K5" s="184"/>
      <c r="L5" s="184"/>
      <c r="M5" s="184"/>
      <c r="N5" s="140"/>
      <c r="O5" s="184"/>
      <c r="P5" s="184"/>
      <c r="Q5" s="139"/>
      <c r="R5" s="184"/>
      <c r="S5" s="140"/>
      <c r="T5" s="141"/>
    </row>
    <row r="6" spans="1:20" ht="24" customHeight="1">
      <c r="A6" s="160"/>
      <c r="B6" s="171"/>
      <c r="C6" s="171"/>
      <c r="D6" s="171"/>
      <c r="E6" s="171"/>
      <c r="F6" s="171"/>
      <c r="G6" s="171"/>
      <c r="H6" s="182"/>
      <c r="I6" s="182"/>
      <c r="J6" s="182" t="s">
        <v>55</v>
      </c>
      <c r="K6" s="182" t="s">
        <v>58</v>
      </c>
      <c r="L6" s="182" t="s">
        <v>400</v>
      </c>
      <c r="M6" s="182" t="s">
        <v>401</v>
      </c>
      <c r="N6" s="187" t="s">
        <v>402</v>
      </c>
      <c r="O6" s="173" t="s">
        <v>403</v>
      </c>
      <c r="P6" s="173"/>
      <c r="Q6" s="174"/>
      <c r="R6" s="173"/>
      <c r="S6" s="175"/>
      <c r="T6" s="172"/>
    </row>
    <row r="7" spans="1:20" ht="54" customHeight="1">
      <c r="A7" s="161"/>
      <c r="B7" s="172"/>
      <c r="C7" s="172"/>
      <c r="D7" s="172"/>
      <c r="E7" s="172"/>
      <c r="F7" s="172"/>
      <c r="G7" s="172"/>
      <c r="H7" s="183"/>
      <c r="I7" s="183"/>
      <c r="J7" s="183"/>
      <c r="K7" s="183" t="s">
        <v>57</v>
      </c>
      <c r="L7" s="183"/>
      <c r="M7" s="183"/>
      <c r="N7" s="188"/>
      <c r="O7" s="61" t="s">
        <v>57</v>
      </c>
      <c r="P7" s="61" t="s">
        <v>64</v>
      </c>
      <c r="Q7" s="60" t="s">
        <v>65</v>
      </c>
      <c r="R7" s="61" t="s">
        <v>66</v>
      </c>
      <c r="S7" s="62" t="s">
        <v>67</v>
      </c>
      <c r="T7" s="60" t="s">
        <v>68</v>
      </c>
    </row>
    <row r="8" spans="1:20" ht="17.25" customHeight="1">
      <c r="A8" s="32">
        <v>1</v>
      </c>
      <c r="B8" s="60">
        <v>2</v>
      </c>
      <c r="C8" s="32">
        <v>3</v>
      </c>
      <c r="D8" s="32">
        <v>4</v>
      </c>
      <c r="E8" s="60">
        <v>5</v>
      </c>
      <c r="F8" s="32">
        <v>6</v>
      </c>
      <c r="G8" s="32">
        <v>7</v>
      </c>
      <c r="H8" s="60">
        <v>8</v>
      </c>
      <c r="I8" s="32">
        <v>9</v>
      </c>
      <c r="J8" s="32">
        <v>10</v>
      </c>
      <c r="K8" s="60">
        <v>11</v>
      </c>
      <c r="L8" s="32">
        <v>12</v>
      </c>
      <c r="M8" s="32">
        <v>13</v>
      </c>
      <c r="N8" s="60">
        <v>14</v>
      </c>
      <c r="O8" s="32">
        <v>15</v>
      </c>
      <c r="P8" s="32">
        <v>16</v>
      </c>
      <c r="Q8" s="60">
        <v>17</v>
      </c>
      <c r="R8" s="32">
        <v>18</v>
      </c>
      <c r="S8" s="32">
        <v>19</v>
      </c>
      <c r="T8" s="32">
        <v>20</v>
      </c>
    </row>
    <row r="9" spans="1:20" ht="21" customHeight="1">
      <c r="A9" s="65"/>
      <c r="B9" s="66"/>
      <c r="C9" s="66"/>
      <c r="D9" s="66"/>
      <c r="E9" s="66"/>
      <c r="F9" s="66"/>
      <c r="G9" s="66"/>
      <c r="H9" s="67"/>
      <c r="I9" s="67"/>
      <c r="J9" s="7"/>
      <c r="K9" s="7"/>
      <c r="L9" s="7"/>
      <c r="M9" s="7"/>
      <c r="N9" s="7"/>
      <c r="O9" s="7"/>
      <c r="P9" s="7"/>
      <c r="Q9" s="7"/>
      <c r="R9" s="7"/>
      <c r="S9" s="7"/>
      <c r="T9" s="7"/>
    </row>
    <row r="10" spans="1:20" ht="21" customHeight="1">
      <c r="A10" s="189" t="s">
        <v>173</v>
      </c>
      <c r="B10" s="190"/>
      <c r="C10" s="190"/>
      <c r="D10" s="190"/>
      <c r="E10" s="190"/>
      <c r="F10" s="190"/>
      <c r="G10" s="190"/>
      <c r="H10" s="191"/>
      <c r="I10" s="95"/>
      <c r="J10" s="7"/>
      <c r="K10" s="7"/>
      <c r="L10" s="7"/>
      <c r="M10" s="7"/>
      <c r="N10" s="7"/>
      <c r="O10" s="7"/>
      <c r="P10" s="7"/>
      <c r="Q10" s="7"/>
      <c r="R10" s="7"/>
      <c r="S10" s="7"/>
      <c r="T10" s="7"/>
    </row>
  </sheetData>
  <mergeCells count="19">
    <mergeCell ref="A3:T3"/>
    <mergeCell ref="A5:A7"/>
    <mergeCell ref="H5:H7"/>
    <mergeCell ref="I5:I7"/>
    <mergeCell ref="J5:T5"/>
    <mergeCell ref="L6:L7"/>
    <mergeCell ref="M6:M7"/>
    <mergeCell ref="A4:I4"/>
    <mergeCell ref="N6:N7"/>
    <mergeCell ref="J6:J7"/>
    <mergeCell ref="O6:T6"/>
    <mergeCell ref="A10:I10"/>
    <mergeCell ref="K6:K7"/>
    <mergeCell ref="B5:B7"/>
    <mergeCell ref="C5:C7"/>
    <mergeCell ref="F5:F7"/>
    <mergeCell ref="G5:G7"/>
    <mergeCell ref="D5:D7"/>
    <mergeCell ref="E5:E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9"/>
  <sheetViews>
    <sheetView showZeros="0" workbookViewId="0">
      <pane ySplit="1" topLeftCell="A2" activePane="bottomLeft" state="frozen"/>
      <selection activeCell="I9" sqref="I9"/>
      <selection pane="bottomLeft" activeCell="C23" sqref="C23"/>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8"/>
      <c r="W2" s="44"/>
      <c r="X2" s="44" t="s">
        <v>415</v>
      </c>
    </row>
    <row r="3" spans="1:24" ht="41.25" customHeight="1">
      <c r="A3" s="180" t="str">
        <f>"2025"&amp;"年市对下转移支付预算表"</f>
        <v>2025年市对下转移支付预算表</v>
      </c>
      <c r="B3" s="147"/>
      <c r="C3" s="147"/>
      <c r="D3" s="147"/>
      <c r="E3" s="147"/>
      <c r="F3" s="147"/>
      <c r="G3" s="147"/>
      <c r="H3" s="147"/>
      <c r="I3" s="147"/>
      <c r="J3" s="147"/>
      <c r="K3" s="147"/>
      <c r="L3" s="147"/>
      <c r="M3" s="147"/>
      <c r="N3" s="147"/>
      <c r="O3" s="147"/>
      <c r="P3" s="147"/>
      <c r="Q3" s="147"/>
      <c r="R3" s="147"/>
      <c r="S3" s="147"/>
      <c r="T3" s="147"/>
      <c r="U3" s="147"/>
      <c r="V3" s="147"/>
      <c r="W3" s="146"/>
      <c r="X3" s="146"/>
    </row>
    <row r="4" spans="1:24" ht="18" customHeight="1">
      <c r="A4" s="195" t="str">
        <f>"单位名称："&amp;"昆明市官渡区市政养护管理处"</f>
        <v>单位名称：昆明市官渡区市政养护管理处</v>
      </c>
      <c r="B4" s="196"/>
      <c r="C4" s="196"/>
      <c r="D4" s="197"/>
      <c r="E4" s="198"/>
      <c r="F4" s="198"/>
      <c r="G4" s="198"/>
      <c r="H4" s="198"/>
      <c r="I4" s="198"/>
      <c r="W4" s="59"/>
      <c r="X4" s="59" t="s">
        <v>1</v>
      </c>
    </row>
    <row r="5" spans="1:24" s="206" customFormat="1" ht="19.5" customHeight="1">
      <c r="A5" s="222" t="s">
        <v>416</v>
      </c>
      <c r="B5" s="223" t="s">
        <v>190</v>
      </c>
      <c r="C5" s="224"/>
      <c r="D5" s="224"/>
      <c r="E5" s="223" t="s">
        <v>417</v>
      </c>
      <c r="F5" s="224"/>
      <c r="G5" s="224"/>
      <c r="H5" s="224"/>
      <c r="I5" s="224"/>
      <c r="J5" s="224"/>
      <c r="K5" s="224"/>
      <c r="L5" s="224"/>
      <c r="M5" s="224"/>
      <c r="N5" s="224"/>
      <c r="O5" s="224"/>
      <c r="P5" s="224"/>
      <c r="Q5" s="224"/>
      <c r="R5" s="224"/>
      <c r="S5" s="224"/>
      <c r="T5" s="224"/>
      <c r="U5" s="224"/>
      <c r="V5" s="224"/>
      <c r="W5" s="225"/>
      <c r="X5" s="226"/>
    </row>
    <row r="6" spans="1:24" s="206" customFormat="1" ht="40.5" customHeight="1">
      <c r="A6" s="227"/>
      <c r="B6" s="228" t="s">
        <v>55</v>
      </c>
      <c r="C6" s="229" t="s">
        <v>58</v>
      </c>
      <c r="D6" s="230" t="s">
        <v>400</v>
      </c>
      <c r="E6" s="220" t="s">
        <v>418</v>
      </c>
      <c r="F6" s="220" t="s">
        <v>419</v>
      </c>
      <c r="G6" s="220" t="s">
        <v>420</v>
      </c>
      <c r="H6" s="220" t="s">
        <v>421</v>
      </c>
      <c r="I6" s="220" t="s">
        <v>422</v>
      </c>
      <c r="J6" s="220" t="s">
        <v>423</v>
      </c>
      <c r="K6" s="220" t="s">
        <v>424</v>
      </c>
      <c r="L6" s="220" t="s">
        <v>425</v>
      </c>
      <c r="M6" s="220" t="s">
        <v>426</v>
      </c>
      <c r="N6" s="220" t="s">
        <v>427</v>
      </c>
      <c r="O6" s="220" t="s">
        <v>428</v>
      </c>
      <c r="P6" s="220" t="s">
        <v>429</v>
      </c>
      <c r="Q6" s="220" t="s">
        <v>430</v>
      </c>
      <c r="R6" s="220" t="s">
        <v>431</v>
      </c>
      <c r="S6" s="220" t="s">
        <v>432</v>
      </c>
      <c r="T6" s="220" t="s">
        <v>433</v>
      </c>
      <c r="U6" s="220" t="s">
        <v>434</v>
      </c>
      <c r="V6" s="220" t="s">
        <v>435</v>
      </c>
      <c r="W6" s="220" t="s">
        <v>436</v>
      </c>
      <c r="X6" s="231" t="s">
        <v>437</v>
      </c>
    </row>
    <row r="7" spans="1:24" ht="19.5" customHeight="1">
      <c r="A7" s="53">
        <v>1</v>
      </c>
      <c r="B7" s="53">
        <v>2</v>
      </c>
      <c r="C7" s="53">
        <v>3</v>
      </c>
      <c r="D7" s="37">
        <v>4</v>
      </c>
      <c r="E7" s="48">
        <v>5</v>
      </c>
      <c r="F7" s="53">
        <v>6</v>
      </c>
      <c r="G7" s="53">
        <v>7</v>
      </c>
      <c r="H7" s="37">
        <v>8</v>
      </c>
      <c r="I7" s="53">
        <v>9</v>
      </c>
      <c r="J7" s="53">
        <v>10</v>
      </c>
      <c r="K7" s="53">
        <v>11</v>
      </c>
      <c r="L7" s="37">
        <v>12</v>
      </c>
      <c r="M7" s="53">
        <v>13</v>
      </c>
      <c r="N7" s="53">
        <v>14</v>
      </c>
      <c r="O7" s="53">
        <v>15</v>
      </c>
      <c r="P7" s="37">
        <v>16</v>
      </c>
      <c r="Q7" s="53">
        <v>17</v>
      </c>
      <c r="R7" s="53">
        <v>18</v>
      </c>
      <c r="S7" s="53">
        <v>19</v>
      </c>
      <c r="T7" s="37">
        <v>20</v>
      </c>
      <c r="U7" s="37">
        <v>21</v>
      </c>
      <c r="V7" s="37">
        <v>22</v>
      </c>
      <c r="W7" s="48">
        <v>23</v>
      </c>
      <c r="X7" s="48">
        <v>24</v>
      </c>
    </row>
    <row r="8" spans="1:24" ht="19.5" customHeight="1">
      <c r="A8" s="25"/>
      <c r="B8" s="7"/>
      <c r="C8" s="7"/>
      <c r="D8" s="7"/>
      <c r="E8" s="7"/>
      <c r="F8" s="7"/>
      <c r="G8" s="7"/>
      <c r="H8" s="7"/>
      <c r="I8" s="7"/>
      <c r="J8" s="7"/>
      <c r="K8" s="7"/>
      <c r="L8" s="7"/>
      <c r="M8" s="7"/>
      <c r="N8" s="7"/>
      <c r="O8" s="7"/>
      <c r="P8" s="7"/>
      <c r="Q8" s="7"/>
      <c r="R8" s="7"/>
      <c r="S8" s="7"/>
      <c r="T8" s="7"/>
      <c r="U8" s="7"/>
      <c r="V8" s="7"/>
      <c r="W8" s="7"/>
      <c r="X8" s="7"/>
    </row>
    <row r="9" spans="1:24" ht="19.5" customHeight="1">
      <c r="A9" s="24"/>
      <c r="B9" s="7"/>
      <c r="C9" s="7"/>
      <c r="D9" s="7"/>
      <c r="E9" s="7"/>
      <c r="F9" s="7"/>
      <c r="G9" s="7"/>
      <c r="H9" s="7"/>
      <c r="I9" s="7"/>
      <c r="J9" s="7"/>
      <c r="K9" s="7"/>
      <c r="L9" s="7"/>
      <c r="M9" s="7"/>
      <c r="N9" s="7"/>
      <c r="O9" s="7"/>
      <c r="P9" s="7"/>
      <c r="Q9" s="7"/>
      <c r="R9" s="7"/>
      <c r="S9" s="7"/>
      <c r="T9" s="7"/>
      <c r="U9" s="7"/>
      <c r="V9" s="7"/>
      <c r="W9" s="7"/>
      <c r="X9" s="7"/>
    </row>
  </sheetData>
  <mergeCells count="5">
    <mergeCell ref="A3:X3"/>
    <mergeCell ref="A5:A6"/>
    <mergeCell ref="B5:D5"/>
    <mergeCell ref="A4:I4"/>
    <mergeCell ref="E5:X5"/>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8"/>
  <sheetViews>
    <sheetView showZeros="0" workbookViewId="0">
      <pane ySplit="1" topLeftCell="A2" activePane="bottomLeft" state="frozen"/>
      <selection activeCell="I9" sqref="I9"/>
      <selection pane="bottomLeft" activeCell="F28" sqref="F28"/>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44" t="s">
        <v>438</v>
      </c>
    </row>
    <row r="3" spans="1:10" ht="41.25" customHeight="1">
      <c r="A3" s="199" t="str">
        <f>"2025"&amp;"年市对下转移支付绩效目标表"</f>
        <v>2025年市对下转移支付绩效目标表</v>
      </c>
      <c r="B3" s="147"/>
      <c r="C3" s="147"/>
      <c r="D3" s="147"/>
      <c r="E3" s="147"/>
      <c r="F3" s="146"/>
      <c r="G3" s="147"/>
      <c r="H3" s="146"/>
      <c r="I3" s="146"/>
      <c r="J3" s="147"/>
    </row>
    <row r="4" spans="1:10" ht="17.25" customHeight="1">
      <c r="A4" s="148" t="str">
        <f>"单位名称："&amp;"昆明市官渡区市政养护管理处"</f>
        <v>单位名称：昆明市官渡区市政养护管理处</v>
      </c>
      <c r="B4" s="77"/>
      <c r="C4" s="77"/>
      <c r="D4" s="77"/>
      <c r="E4" s="77"/>
      <c r="F4" s="77"/>
      <c r="G4" s="77"/>
      <c r="H4" s="77"/>
    </row>
    <row r="5" spans="1:10" ht="44.25" customHeight="1">
      <c r="A5" s="52" t="s">
        <v>416</v>
      </c>
      <c r="B5" s="52" t="s">
        <v>310</v>
      </c>
      <c r="C5" s="52" t="s">
        <v>311</v>
      </c>
      <c r="D5" s="52" t="s">
        <v>312</v>
      </c>
      <c r="E5" s="52" t="s">
        <v>313</v>
      </c>
      <c r="F5" s="54" t="s">
        <v>314</v>
      </c>
      <c r="G5" s="52" t="s">
        <v>315</v>
      </c>
      <c r="H5" s="54" t="s">
        <v>316</v>
      </c>
      <c r="I5" s="54" t="s">
        <v>317</v>
      </c>
      <c r="J5" s="52" t="s">
        <v>318</v>
      </c>
    </row>
    <row r="6" spans="1:10" ht="14.25" customHeight="1">
      <c r="A6" s="52">
        <v>1</v>
      </c>
      <c r="B6" s="52">
        <v>2</v>
      </c>
      <c r="C6" s="52">
        <v>3</v>
      </c>
      <c r="D6" s="52">
        <v>4</v>
      </c>
      <c r="E6" s="52">
        <v>5</v>
      </c>
      <c r="F6" s="54">
        <v>6</v>
      </c>
      <c r="G6" s="52">
        <v>7</v>
      </c>
      <c r="H6" s="54">
        <v>8</v>
      </c>
      <c r="I6" s="54">
        <v>9</v>
      </c>
      <c r="J6" s="52">
        <v>10</v>
      </c>
    </row>
    <row r="7" spans="1:10" s="206" customFormat="1" ht="42" customHeight="1">
      <c r="A7" s="202"/>
      <c r="B7" s="203"/>
      <c r="C7" s="203"/>
      <c r="D7" s="203"/>
      <c r="E7" s="204"/>
      <c r="F7" s="205"/>
      <c r="G7" s="204"/>
      <c r="H7" s="205"/>
      <c r="I7" s="205"/>
      <c r="J7" s="204"/>
    </row>
    <row r="8" spans="1:10" s="206" customFormat="1" ht="42" customHeight="1">
      <c r="A8" s="202"/>
      <c r="B8" s="209"/>
      <c r="C8" s="209"/>
      <c r="D8" s="209"/>
      <c r="E8" s="202"/>
      <c r="F8" s="209"/>
      <c r="G8" s="202"/>
      <c r="H8" s="209"/>
      <c r="I8" s="209"/>
      <c r="J8" s="202"/>
    </row>
  </sheetData>
  <mergeCells count="2">
    <mergeCell ref="A3:J3"/>
    <mergeCell ref="A4:H4"/>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9"/>
  <sheetViews>
    <sheetView showZeros="0" workbookViewId="0">
      <pane ySplit="1" topLeftCell="A2" activePane="bottomLeft" state="frozen"/>
      <selection activeCell="I9" sqref="I9"/>
      <selection pane="bottomLeft" activeCell="C23" sqref="C23"/>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s="206" customFormat="1" ht="14.25" customHeight="1">
      <c r="A2" s="232" t="s">
        <v>439</v>
      </c>
      <c r="B2" s="233"/>
      <c r="C2" s="233"/>
      <c r="D2" s="234"/>
      <c r="E2" s="234"/>
      <c r="F2" s="234"/>
      <c r="G2" s="233"/>
      <c r="H2" s="233"/>
      <c r="I2" s="234"/>
    </row>
    <row r="3" spans="1:9" s="206" customFormat="1" ht="41.25" customHeight="1">
      <c r="A3" s="235" t="str">
        <f>"2025"&amp;"年新增资产配置预算表"</f>
        <v>2025年新增资产配置预算表</v>
      </c>
      <c r="B3" s="236"/>
      <c r="C3" s="236"/>
      <c r="D3" s="237"/>
      <c r="E3" s="237"/>
      <c r="F3" s="237"/>
      <c r="G3" s="236"/>
      <c r="H3" s="236"/>
      <c r="I3" s="237"/>
    </row>
    <row r="4" spans="1:9" s="206" customFormat="1" ht="14.25" customHeight="1">
      <c r="A4" s="238" t="str">
        <f>"单位名称："&amp;"昆明市官渡区市政养护管理处"</f>
        <v>单位名称：昆明市官渡区市政养护管理处</v>
      </c>
      <c r="B4" s="239"/>
      <c r="C4" s="239"/>
      <c r="D4" s="240"/>
      <c r="F4" s="241"/>
      <c r="G4" s="242"/>
      <c r="H4" s="242"/>
      <c r="I4" s="243" t="s">
        <v>1</v>
      </c>
    </row>
    <row r="5" spans="1:9" s="206" customFormat="1" ht="28.5" customHeight="1">
      <c r="A5" s="244" t="s">
        <v>182</v>
      </c>
      <c r="B5" s="245" t="s">
        <v>183</v>
      </c>
      <c r="C5" s="244" t="s">
        <v>440</v>
      </c>
      <c r="D5" s="244" t="s">
        <v>441</v>
      </c>
      <c r="E5" s="244" t="s">
        <v>442</v>
      </c>
      <c r="F5" s="244" t="s">
        <v>443</v>
      </c>
      <c r="G5" s="245" t="s">
        <v>444</v>
      </c>
      <c r="H5" s="245"/>
      <c r="I5" s="244"/>
    </row>
    <row r="6" spans="1:9" s="206" customFormat="1" ht="21" customHeight="1">
      <c r="A6" s="244"/>
      <c r="B6" s="246"/>
      <c r="C6" s="246"/>
      <c r="D6" s="247"/>
      <c r="E6" s="246"/>
      <c r="F6" s="246"/>
      <c r="G6" s="220" t="s">
        <v>398</v>
      </c>
      <c r="H6" s="220" t="s">
        <v>445</v>
      </c>
      <c r="I6" s="220" t="s">
        <v>446</v>
      </c>
    </row>
    <row r="7" spans="1:9" s="206" customFormat="1" ht="17.25" customHeight="1">
      <c r="A7" s="204" t="s">
        <v>82</v>
      </c>
      <c r="B7" s="248"/>
      <c r="C7" s="204">
        <v>2</v>
      </c>
      <c r="D7" s="204">
        <v>3</v>
      </c>
      <c r="E7" s="204">
        <v>4</v>
      </c>
      <c r="F7" s="248">
        <v>5</v>
      </c>
      <c r="G7" s="248">
        <v>6</v>
      </c>
      <c r="H7" s="204">
        <v>7</v>
      </c>
      <c r="I7" s="204">
        <v>8</v>
      </c>
    </row>
    <row r="8" spans="1:9" s="206" customFormat="1" ht="19.5" customHeight="1">
      <c r="A8" s="202"/>
      <c r="B8" s="209"/>
      <c r="C8" s="209"/>
      <c r="D8" s="202"/>
      <c r="E8" s="209"/>
      <c r="F8" s="248"/>
      <c r="G8" s="249"/>
      <c r="H8" s="250"/>
      <c r="I8" s="250"/>
    </row>
    <row r="9" spans="1:9" s="206" customFormat="1" ht="19.5" customHeight="1">
      <c r="A9" s="251" t="s">
        <v>55</v>
      </c>
      <c r="B9" s="252"/>
      <c r="C9" s="252"/>
      <c r="D9" s="253"/>
      <c r="E9" s="254"/>
      <c r="F9" s="254"/>
      <c r="G9" s="249"/>
      <c r="H9" s="250"/>
      <c r="I9" s="250"/>
    </row>
  </sheetData>
  <mergeCells count="11">
    <mergeCell ref="A9:F9"/>
    <mergeCell ref="B5:B6"/>
    <mergeCell ref="A2:I2"/>
    <mergeCell ref="A3:I3"/>
    <mergeCell ref="A4:C4"/>
    <mergeCell ref="G5:I5"/>
    <mergeCell ref="F5:F6"/>
    <mergeCell ref="E5:E6"/>
    <mergeCell ref="D5:D6"/>
    <mergeCell ref="C5:C6"/>
    <mergeCell ref="A5:A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1"/>
  <sheetViews>
    <sheetView showZeros="0" topLeftCell="B1" workbookViewId="0">
      <pane ySplit="1" topLeftCell="A2" activePane="bottomLeft" state="frozen"/>
      <selection activeCell="I9" sqref="I9"/>
      <selection pane="bottomLeft" activeCell="G20" sqref="G20"/>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50"/>
      <c r="E2" s="50"/>
      <c r="F2" s="50"/>
      <c r="G2" s="50"/>
      <c r="K2" s="44" t="s">
        <v>447</v>
      </c>
    </row>
    <row r="3" spans="1:11" ht="41.25" customHeight="1">
      <c r="A3" s="200" t="str">
        <f>"2025"&amp;"年上级转移支付补助项目支出预算表"</f>
        <v>2025年上级转移支付补助项目支出预算表</v>
      </c>
      <c r="B3" s="147"/>
      <c r="C3" s="147"/>
      <c r="D3" s="147"/>
      <c r="E3" s="147"/>
      <c r="F3" s="147"/>
      <c r="G3" s="147"/>
      <c r="H3" s="147"/>
      <c r="I3" s="147"/>
      <c r="J3" s="147"/>
      <c r="K3" s="147"/>
    </row>
    <row r="4" spans="1:11" ht="13.5" customHeight="1">
      <c r="A4" s="148" t="str">
        <f>"单位名称："&amp;"昆明市官渡区市政养护管理处"</f>
        <v>单位名称：昆明市官渡区市政养护管理处</v>
      </c>
      <c r="B4" s="149"/>
      <c r="C4" s="149"/>
      <c r="D4" s="149"/>
      <c r="E4" s="149"/>
      <c r="F4" s="149"/>
      <c r="G4" s="149"/>
      <c r="H4" s="46"/>
      <c r="I4" s="46"/>
      <c r="J4" s="46"/>
      <c r="K4" s="59" t="s">
        <v>1</v>
      </c>
    </row>
    <row r="5" spans="1:11" s="206" customFormat="1" ht="21.75" customHeight="1">
      <c r="A5" s="255" t="s">
        <v>271</v>
      </c>
      <c r="B5" s="255" t="s">
        <v>185</v>
      </c>
      <c r="C5" s="255" t="s">
        <v>272</v>
      </c>
      <c r="D5" s="256" t="s">
        <v>186</v>
      </c>
      <c r="E5" s="256" t="s">
        <v>187</v>
      </c>
      <c r="F5" s="256" t="s">
        <v>273</v>
      </c>
      <c r="G5" s="256" t="s">
        <v>274</v>
      </c>
      <c r="H5" s="222" t="s">
        <v>55</v>
      </c>
      <c r="I5" s="223" t="s">
        <v>448</v>
      </c>
      <c r="J5" s="224"/>
      <c r="K5" s="257"/>
    </row>
    <row r="6" spans="1:11" s="206" customFormat="1" ht="21.75" customHeight="1">
      <c r="A6" s="258"/>
      <c r="B6" s="258"/>
      <c r="C6" s="258"/>
      <c r="D6" s="259"/>
      <c r="E6" s="259"/>
      <c r="F6" s="259"/>
      <c r="G6" s="259"/>
      <c r="H6" s="260"/>
      <c r="I6" s="256" t="s">
        <v>58</v>
      </c>
      <c r="J6" s="256" t="s">
        <v>59</v>
      </c>
      <c r="K6" s="256" t="s">
        <v>60</v>
      </c>
    </row>
    <row r="7" spans="1:11" s="206" customFormat="1" ht="40.5" customHeight="1">
      <c r="A7" s="261"/>
      <c r="B7" s="261"/>
      <c r="C7" s="261"/>
      <c r="D7" s="262"/>
      <c r="E7" s="262"/>
      <c r="F7" s="262"/>
      <c r="G7" s="262"/>
      <c r="H7" s="227"/>
      <c r="I7" s="262" t="s">
        <v>57</v>
      </c>
      <c r="J7" s="262"/>
      <c r="K7" s="262"/>
    </row>
    <row r="8" spans="1:11" s="206" customFormat="1" ht="15" customHeight="1">
      <c r="A8" s="263">
        <v>1</v>
      </c>
      <c r="B8" s="263">
        <v>2</v>
      </c>
      <c r="C8" s="263">
        <v>3</v>
      </c>
      <c r="D8" s="263">
        <v>4</v>
      </c>
      <c r="E8" s="263">
        <v>5</v>
      </c>
      <c r="F8" s="263">
        <v>6</v>
      </c>
      <c r="G8" s="263">
        <v>7</v>
      </c>
      <c r="H8" s="263">
        <v>8</v>
      </c>
      <c r="I8" s="263">
        <v>9</v>
      </c>
      <c r="J8" s="220">
        <v>10</v>
      </c>
      <c r="K8" s="220">
        <v>11</v>
      </c>
    </row>
    <row r="9" spans="1:11" s="206" customFormat="1" ht="18.75" customHeight="1">
      <c r="A9" s="202"/>
      <c r="B9" s="209"/>
      <c r="C9" s="202"/>
      <c r="D9" s="202"/>
      <c r="E9" s="202"/>
      <c r="F9" s="202"/>
      <c r="G9" s="202"/>
      <c r="H9" s="264"/>
      <c r="I9" s="265"/>
      <c r="J9" s="265"/>
      <c r="K9" s="264"/>
    </row>
    <row r="10" spans="1:11" s="206" customFormat="1" ht="18.75" customHeight="1">
      <c r="A10" s="209"/>
      <c r="B10" s="209"/>
      <c r="C10" s="209"/>
      <c r="D10" s="209"/>
      <c r="E10" s="209"/>
      <c r="F10" s="209"/>
      <c r="G10" s="209"/>
      <c r="H10" s="266"/>
      <c r="I10" s="266"/>
      <c r="J10" s="266"/>
      <c r="K10" s="264"/>
    </row>
    <row r="11" spans="1:11" ht="18.75" customHeight="1">
      <c r="A11" s="135" t="s">
        <v>173</v>
      </c>
      <c r="B11" s="136"/>
      <c r="C11" s="136"/>
      <c r="D11" s="136"/>
      <c r="E11" s="136"/>
      <c r="F11" s="136"/>
      <c r="G11" s="102"/>
      <c r="H11" s="75"/>
      <c r="I11" s="75"/>
      <c r="J11" s="75"/>
      <c r="K11" s="74"/>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22"/>
  <sheetViews>
    <sheetView showZeros="0" tabSelected="1" topLeftCell="D1" workbookViewId="0">
      <pane ySplit="1" topLeftCell="A2" activePane="bottomLeft" state="frozen"/>
      <selection activeCell="I9" sqref="I9"/>
      <selection pane="bottomLeft" activeCell="J26" sqref="J26"/>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50"/>
      <c r="G2" s="44" t="s">
        <v>449</v>
      </c>
    </row>
    <row r="3" spans="1:7" ht="41.25" customHeight="1">
      <c r="A3" s="147" t="str">
        <f>"2025"&amp;"年部门项目中期规划预算表"</f>
        <v>2025年部门项目中期规划预算表</v>
      </c>
      <c r="B3" s="147"/>
      <c r="C3" s="147"/>
      <c r="D3" s="147"/>
      <c r="E3" s="147"/>
      <c r="F3" s="147"/>
      <c r="G3" s="147"/>
    </row>
    <row r="4" spans="1:7" ht="13.5" customHeight="1">
      <c r="A4" s="148" t="str">
        <f>"单位名称："&amp;"昆明市官渡区市政养护管理处"</f>
        <v>单位名称：昆明市官渡区市政养护管理处</v>
      </c>
      <c r="B4" s="149"/>
      <c r="C4" s="149"/>
      <c r="D4" s="149"/>
      <c r="E4" s="46"/>
      <c r="F4" s="46"/>
      <c r="G4" s="59" t="s">
        <v>1</v>
      </c>
    </row>
    <row r="5" spans="1:7" ht="21.75" customHeight="1">
      <c r="A5" s="144" t="s">
        <v>272</v>
      </c>
      <c r="B5" s="144" t="s">
        <v>271</v>
      </c>
      <c r="C5" s="144" t="s">
        <v>185</v>
      </c>
      <c r="D5" s="157" t="s">
        <v>450</v>
      </c>
      <c r="E5" s="154" t="s">
        <v>58</v>
      </c>
      <c r="F5" s="121"/>
      <c r="G5" s="122"/>
    </row>
    <row r="6" spans="1:7" ht="21.75" customHeight="1">
      <c r="A6" s="151"/>
      <c r="B6" s="151"/>
      <c r="C6" s="151"/>
      <c r="D6" s="160"/>
      <c r="E6" s="201" t="str">
        <f>"2025"&amp;"年"</f>
        <v>2025年</v>
      </c>
      <c r="F6" s="157" t="str">
        <f>("2025"+1)&amp;"年"</f>
        <v>2026年</v>
      </c>
      <c r="G6" s="157" t="str">
        <f>("2025"+2)&amp;"年"</f>
        <v>2027年</v>
      </c>
    </row>
    <row r="7" spans="1:7" ht="40.5" customHeight="1">
      <c r="A7" s="145"/>
      <c r="B7" s="145"/>
      <c r="C7" s="145"/>
      <c r="D7" s="161"/>
      <c r="E7" s="124"/>
      <c r="F7" s="161" t="s">
        <v>57</v>
      </c>
      <c r="G7" s="161"/>
    </row>
    <row r="8" spans="1:7" ht="15" customHeight="1">
      <c r="A8" s="53">
        <v>1</v>
      </c>
      <c r="B8" s="53">
        <v>2</v>
      </c>
      <c r="C8" s="53">
        <v>3</v>
      </c>
      <c r="D8" s="53">
        <v>4</v>
      </c>
      <c r="E8" s="53">
        <v>5</v>
      </c>
      <c r="F8" s="53">
        <v>6</v>
      </c>
      <c r="G8" s="53">
        <v>7</v>
      </c>
    </row>
    <row r="9" spans="1:7" s="206" customFormat="1" ht="17.25" customHeight="1">
      <c r="A9" s="209" t="s">
        <v>70</v>
      </c>
      <c r="B9" s="267"/>
      <c r="C9" s="267"/>
      <c r="D9" s="209"/>
      <c r="E9" s="266">
        <v>3553350</v>
      </c>
      <c r="F9" s="266"/>
      <c r="G9" s="266"/>
    </row>
    <row r="10" spans="1:7" s="206" customFormat="1" ht="18.75" customHeight="1">
      <c r="A10" s="209"/>
      <c r="B10" s="209" t="s">
        <v>451</v>
      </c>
      <c r="C10" s="209" t="s">
        <v>279</v>
      </c>
      <c r="D10" s="209" t="s">
        <v>452</v>
      </c>
      <c r="E10" s="266">
        <v>1000000</v>
      </c>
      <c r="F10" s="266"/>
      <c r="G10" s="266"/>
    </row>
    <row r="11" spans="1:7" s="206" customFormat="1" ht="18.75" customHeight="1">
      <c r="A11" s="268"/>
      <c r="B11" s="209" t="s">
        <v>451</v>
      </c>
      <c r="C11" s="209" t="s">
        <v>283</v>
      </c>
      <c r="D11" s="209" t="s">
        <v>452</v>
      </c>
      <c r="E11" s="266">
        <v>20000</v>
      </c>
      <c r="F11" s="266"/>
      <c r="G11" s="266"/>
    </row>
    <row r="12" spans="1:7" s="206" customFormat="1" ht="18.75" customHeight="1">
      <c r="A12" s="268"/>
      <c r="B12" s="209" t="s">
        <v>451</v>
      </c>
      <c r="C12" s="209" t="s">
        <v>286</v>
      </c>
      <c r="D12" s="209" t="s">
        <v>452</v>
      </c>
      <c r="E12" s="266">
        <v>238750</v>
      </c>
      <c r="F12" s="266"/>
      <c r="G12" s="266"/>
    </row>
    <row r="13" spans="1:7" s="206" customFormat="1" ht="18.75" customHeight="1">
      <c r="A13" s="268"/>
      <c r="B13" s="209" t="s">
        <v>451</v>
      </c>
      <c r="C13" s="209" t="s">
        <v>290</v>
      </c>
      <c r="D13" s="209" t="s">
        <v>452</v>
      </c>
      <c r="E13" s="266">
        <v>29600</v>
      </c>
      <c r="F13" s="266"/>
      <c r="G13" s="266"/>
    </row>
    <row r="14" spans="1:7" s="206" customFormat="1" ht="18.75" customHeight="1">
      <c r="A14" s="268"/>
      <c r="B14" s="209" t="s">
        <v>451</v>
      </c>
      <c r="C14" s="209" t="s">
        <v>292</v>
      </c>
      <c r="D14" s="209" t="s">
        <v>452</v>
      </c>
      <c r="E14" s="266">
        <v>500000</v>
      </c>
      <c r="F14" s="266"/>
      <c r="G14" s="266"/>
    </row>
    <row r="15" spans="1:7" s="206" customFormat="1" ht="18.75" customHeight="1">
      <c r="A15" s="268"/>
      <c r="B15" s="209" t="s">
        <v>451</v>
      </c>
      <c r="C15" s="209" t="s">
        <v>294</v>
      </c>
      <c r="D15" s="209" t="s">
        <v>452</v>
      </c>
      <c r="E15" s="266">
        <v>65000</v>
      </c>
      <c r="F15" s="266"/>
      <c r="G15" s="266"/>
    </row>
    <row r="16" spans="1:7" s="206" customFormat="1" ht="18.75" customHeight="1">
      <c r="A16" s="268"/>
      <c r="B16" s="209" t="s">
        <v>451</v>
      </c>
      <c r="C16" s="209" t="s">
        <v>296</v>
      </c>
      <c r="D16" s="209" t="s">
        <v>452</v>
      </c>
      <c r="E16" s="266">
        <v>200000</v>
      </c>
      <c r="F16" s="266"/>
      <c r="G16" s="266"/>
    </row>
    <row r="17" spans="1:7" s="206" customFormat="1" ht="18.75" customHeight="1">
      <c r="A17" s="268"/>
      <c r="B17" s="209" t="s">
        <v>451</v>
      </c>
      <c r="C17" s="209" t="s">
        <v>298</v>
      </c>
      <c r="D17" s="209" t="s">
        <v>452</v>
      </c>
      <c r="E17" s="266">
        <v>300000</v>
      </c>
      <c r="F17" s="266"/>
      <c r="G17" s="266"/>
    </row>
    <row r="18" spans="1:7" s="206" customFormat="1" ht="18.75" customHeight="1">
      <c r="A18" s="268"/>
      <c r="B18" s="209" t="s">
        <v>451</v>
      </c>
      <c r="C18" s="209" t="s">
        <v>300</v>
      </c>
      <c r="D18" s="209" t="s">
        <v>452</v>
      </c>
      <c r="E18" s="266">
        <v>400000</v>
      </c>
      <c r="F18" s="266"/>
      <c r="G18" s="266"/>
    </row>
    <row r="19" spans="1:7" s="206" customFormat="1" ht="18.75" customHeight="1">
      <c r="A19" s="268"/>
      <c r="B19" s="209" t="s">
        <v>451</v>
      </c>
      <c r="C19" s="209" t="s">
        <v>302</v>
      </c>
      <c r="D19" s="209" t="s">
        <v>452</v>
      </c>
      <c r="E19" s="266">
        <v>200000</v>
      </c>
      <c r="F19" s="266"/>
      <c r="G19" s="266"/>
    </row>
    <row r="20" spans="1:7" s="206" customFormat="1" ht="18.75" customHeight="1">
      <c r="A20" s="268"/>
      <c r="B20" s="209" t="s">
        <v>451</v>
      </c>
      <c r="C20" s="209" t="s">
        <v>304</v>
      </c>
      <c r="D20" s="209" t="s">
        <v>452</v>
      </c>
      <c r="E20" s="266">
        <v>300000</v>
      </c>
      <c r="F20" s="266"/>
      <c r="G20" s="266"/>
    </row>
    <row r="21" spans="1:7" s="206" customFormat="1" ht="18.75" customHeight="1">
      <c r="A21" s="268"/>
      <c r="B21" s="209" t="s">
        <v>451</v>
      </c>
      <c r="C21" s="209" t="s">
        <v>306</v>
      </c>
      <c r="D21" s="209" t="s">
        <v>452</v>
      </c>
      <c r="E21" s="266">
        <v>300000</v>
      </c>
      <c r="F21" s="266"/>
      <c r="G21" s="266"/>
    </row>
    <row r="22" spans="1:7" s="206" customFormat="1" ht="18.75" customHeight="1">
      <c r="A22" s="269" t="s">
        <v>55</v>
      </c>
      <c r="B22" s="270" t="s">
        <v>453</v>
      </c>
      <c r="C22" s="270"/>
      <c r="D22" s="271"/>
      <c r="E22" s="266">
        <v>3553350</v>
      </c>
      <c r="F22" s="266"/>
      <c r="G22" s="266"/>
    </row>
  </sheetData>
  <mergeCells count="11">
    <mergeCell ref="A3:G3"/>
    <mergeCell ref="A4:D4"/>
    <mergeCell ref="F6:F7"/>
    <mergeCell ref="E6:E7"/>
    <mergeCell ref="E5:G5"/>
    <mergeCell ref="A22:D22"/>
    <mergeCell ref="B5:B7"/>
    <mergeCell ref="C5:C7"/>
    <mergeCell ref="A5:A7"/>
    <mergeCell ref="G6:G7"/>
    <mergeCell ref="D5:D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'区对下转移支付绩效目标表09-2'!Print_Titles</vt:lpstr>
      <vt:lpstr>'区对下转移支付预算表09-1'!Print_Titles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2025-02-20T08:04:44Z</dcterms:created>
  <dcterms:modified xsi:type="dcterms:W3CDTF">2025-02-25T03:27:40Z</dcterms:modified>
</cp:coreProperties>
</file>