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740" windowHeight="11010" tabRatio="833" firstSheet="5" activeTab="6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转移支付补助项目支出预算表11" sheetId="16" r:id="rId16"/>
    <sheet name="部门项目中期规划预算表12" sheetId="17" r:id="rId17"/>
  </sheets>
  <definedNames>
    <definedName name="_xlnm.Print_Titles" localSheetId="0">'部门财务收支预算总表01-1'!$A:$A,'部门财务收支预算总表01-1'!$1:$1</definedName>
    <definedName name="_xlnm.Print_Titles" localSheetId="1">'部门收入预算表01-2'!$A:$A,'部门收入预算表01-2'!$1:$1</definedName>
    <definedName name="_xlnm.Print_Titles" localSheetId="2">'部门支出预算表01-3'!$A:$A,'部门支出预算表01-3'!$1:$1</definedName>
    <definedName name="_xlnm.Print_Titles" localSheetId="3">'部门财政拨款收支预算总表02-1'!$A:$A,'部门财政拨款收支预算总表02-1'!$1:$1</definedName>
    <definedName name="_xlnm.Print_Titles" localSheetId="4">'一般公共预算支出预算表02-2'!$A:$A,'一般公共预算支出预算表02-2'!$1:$5</definedName>
    <definedName name="_xlnm.Print_Titles" localSheetId="5">一般公共预算“三公”经费支出预算表03!$A:$A,一般公共预算“三公”经费支出预算表03!$1:$1</definedName>
    <definedName name="_xlnm.Print_Titles" localSheetId="6">部门基本支出预算表04!$A:$A,部门基本支出预算表04!$1:$1</definedName>
    <definedName name="_xlnm.Print_Titles" localSheetId="7">'部门项目支出预算表05-1'!$A:$A,'部门项目支出预算表05-1'!$1:$1</definedName>
    <definedName name="_xlnm.Print_Titles" localSheetId="8">'部门项目支出绩效目标表05-2'!$A:$A,'部门项目支出绩效目标表05-2'!$1:$1</definedName>
    <definedName name="_xlnm.Print_Titles" localSheetId="9">部门政府性基金预算支出预算表06!$A:$A,部门政府性基金预算支出预算表06!$1:$6</definedName>
    <definedName name="_xlnm.Print_Titles" localSheetId="10">部门政府采购预算表07!$A:$A,部门政府采购预算表07!$1:$1</definedName>
    <definedName name="_xlnm.Print_Titles" localSheetId="11">部门政府购买服务预算表08!$A:$A,部门政府购买服务预算表08!$1:$1</definedName>
    <definedName name="_xlnm.Print_Titles" localSheetId="12">'对下转移支付预算表09-1'!$A:$A,'对下转移支付预算表09-1'!$1:$1</definedName>
    <definedName name="_xlnm.Print_Titles" localSheetId="13">'对下转移支付绩效目标表09-2'!$A:$A,'对下转移支付绩效目标表09-2'!$1:$1</definedName>
    <definedName name="_xlnm.Print_Titles" localSheetId="14">新增资产配置表10!$A:$A,新增资产配置表10!$1:$1</definedName>
    <definedName name="_xlnm.Print_Titles" localSheetId="15">上级转移支付补助项目支出预算表11!$A:$A,上级转移支付补助项目支出预算表11!$1:$1</definedName>
    <definedName name="_xlnm.Print_Titles" localSheetId="16">部门项目中期规划预算表12!$A:$A,部门项目中期规划预算表12!$1:$1</definedName>
  </definedNames>
  <calcPr calcId="144525"/>
</workbook>
</file>

<file path=xl/sharedStrings.xml><?xml version="1.0" encoding="utf-8"?>
<sst xmlns="http://schemas.openxmlformats.org/spreadsheetml/2006/main" count="868" uniqueCount="389">
  <si>
    <t>预算01-1表</t>
  </si>
  <si>
    <t>单位：元</t>
  </si>
  <si>
    <t>收　　　　　　　　入</t>
  </si>
  <si>
    <t>支　　　　　　　　出</t>
  </si>
  <si>
    <t>项      目</t>
  </si>
  <si>
    <t>预算数</t>
  </si>
  <si>
    <t>项目(按功能分类)</t>
  </si>
  <si>
    <t>一、一般公共预算拨款收入</t>
  </si>
  <si>
    <t xml:space="preserve"> 一、一般公共服务支出</t>
  </si>
  <si>
    <t>二、政府性基金预算拨款收入</t>
  </si>
  <si>
    <t xml:space="preserve"> 二、外交支出</t>
  </si>
  <si>
    <t>三、国有资本经营预算拨款收入</t>
  </si>
  <si>
    <t xml:space="preserve"> 三、国防支出</t>
  </si>
  <si>
    <t>四、财政专户管理资金收入</t>
  </si>
  <si>
    <t xml:space="preserve"> 四、公共安全支出</t>
  </si>
  <si>
    <t>五、单位资金</t>
  </si>
  <si>
    <t xml:space="preserve"> 五、教育支出</t>
  </si>
  <si>
    <t>1、事业收入</t>
  </si>
  <si>
    <t xml:space="preserve"> 六、科学技术支出 </t>
  </si>
  <si>
    <t>2、事业单位经营收入</t>
  </si>
  <si>
    <t xml:space="preserve"> 七、文化旅游体育与传媒支出</t>
  </si>
  <si>
    <t>3、上级补助收入</t>
  </si>
  <si>
    <t xml:space="preserve"> 八、社会保障和就业支出</t>
  </si>
  <si>
    <t>4、附属单位上缴收入</t>
  </si>
  <si>
    <t xml:space="preserve"> 九、卫生健康支出</t>
  </si>
  <si>
    <t>5、其他收入</t>
  </si>
  <si>
    <t xml:space="preserve"> 十、节能环保支出</t>
  </si>
  <si>
    <t xml:space="preserve"> 十一、城乡社区支出</t>
  </si>
  <si>
    <t xml:space="preserve"> 十二、农林水支出</t>
  </si>
  <si>
    <t xml:space="preserve"> 十三、交通运输支出</t>
  </si>
  <si>
    <t xml:space="preserve"> 十四、资源勘探工业信息等支出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</si>
  <si>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</si>
  <si>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</si>
  <si>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</si>
  <si>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</si>
  <si>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</si>
  <si>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</si>
  <si>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</si>
  <si>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</si>
  <si>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二十三、预备费</t>
  </si>
  <si>
    <t xml:space="preserve"> 二十四、其他支出</t>
  </si>
  <si>
    <t xml:space="preserve"> 二十五、转移性支出</t>
  </si>
  <si>
    <t xml:space="preserve"> 二十六、债务付息支出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</si>
  <si>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</si>
  <si>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</si>
  <si>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</si>
  <si>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</si>
  <si>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</si>
  <si>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</si>
  <si>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</si>
  <si>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</si>
  <si>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 出  总  计</t>
  </si>
  <si>
    <t>预算01-2表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</si>
  <si>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</si>
  <si>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</si>
  <si>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</si>
  <si>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</si>
  <si>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</si>
  <si>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</si>
  <si>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</si>
  <si>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</si>
  <si>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</si>
  <si>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</si>
  <si>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</si>
  <si>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</si>
  <si>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</si>
  <si>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</si>
  <si>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</si>
  <si>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</si>
  <si>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105048</t>
  </si>
  <si>
    <t>昆明市官渡区中闸小学</t>
  </si>
  <si>
    <t>预算01-3表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</si>
  <si>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</si>
  <si>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</si>
  <si>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</si>
  <si>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</si>
  <si>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</si>
  <si>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</si>
  <si>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</si>
  <si>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</si>
  <si>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</si>
  <si>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</si>
  <si>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</si>
  <si>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</si>
  <si>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</si>
  <si>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</si>
  <si>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</si>
  <si>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</si>
  <si>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</si>
  <si>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</si>
  <si>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</si>
  <si>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</si>
  <si>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</si>
  <si>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</si>
  <si>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</si>
  <si>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</si>
  <si>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</si>
  <si>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205</t>
  </si>
  <si>
    <t>教育支出</t>
  </si>
  <si>
    <t>20502</t>
  </si>
  <si>
    <t xml:space="preserve">  普通教育</t>
  </si>
  <si>
    <t>2050202</t>
  </si>
  <si>
    <t xml:space="preserve">    小学教育</t>
  </si>
  <si>
    <t>20509</t>
  </si>
  <si>
    <t xml:space="preserve">  教育费附加安排的支出</t>
  </si>
  <si>
    <t>2050999</t>
  </si>
  <si>
    <t xml:space="preserve">    其他教育费附加安排的支出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</si>
  <si>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</si>
  <si>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</si>
  <si>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</si>
  <si>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</si>
  <si>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</si>
  <si>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</si>
  <si>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</si>
  <si>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</si>
  <si>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</si>
  <si>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</si>
  <si>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</si>
  <si>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</si>
  <si>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</si>
  <si>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</si>
  <si>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</si>
  <si>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</si>
  <si>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</si>
  <si>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</si>
  <si>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</si>
  <si>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</si>
  <si>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</si>
  <si>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</si>
  <si>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</si>
  <si>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</si>
  <si>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</si>
  <si>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</si>
  <si>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计</t>
  </si>
  <si>
    <t/>
  </si>
  <si>
    <t>预算02-1表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</si>
  <si>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</si>
  <si>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</si>
  <si>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</si>
  <si>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</si>
  <si>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</si>
  <si>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</si>
  <si>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</si>
  <si>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</si>
  <si>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</si>
  <si>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</si>
  <si>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</si>
  <si>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</si>
  <si>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</si>
  <si>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</si>
  <si>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</si>
  <si>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</si>
  <si>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</si>
  <si>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</si>
  <si>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</si>
  <si>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</si>
  <si>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</si>
  <si>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</si>
  <si>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</si>
  <si>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</si>
  <si>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</si>
  <si>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</si>
  <si>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</si>
  <si>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</si>
  <si>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</si>
  <si>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</si>
  <si>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（二十五）转移性支出</t>
  </si>
  <si>
    <t>（二十六）债务付息支出</t>
  </si>
  <si>
    <t>二、年终结转结余</t>
  </si>
  <si>
    <t>预算02-2表</t>
  </si>
  <si>
    <t>部门预算支出功能分类科目</t>
  </si>
  <si>
    <t>人员经费</t>
  </si>
  <si>
    <t>公用经费</t>
  </si>
  <si>
    <t>预算03表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</si>
  <si>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</si>
  <si>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</si>
  <si>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</si>
  <si>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</si>
  <si>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</si>
  <si>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</si>
  <si>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 xml:space="preserve">    昆明市官渡区中闸小学无一般公共预算“三公”经费支出，故本表无数据.</t>
  </si>
  <si>
    <t>预算04表</t>
  </si>
  <si>
    <t>主管部门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</si>
  <si>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</si>
  <si>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</si>
  <si>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</si>
  <si>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</si>
  <si>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</si>
  <si>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</si>
  <si>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</si>
  <si>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</si>
  <si>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</si>
  <si>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</si>
  <si>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</si>
  <si>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</si>
  <si>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</si>
  <si>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</si>
  <si>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</si>
  <si>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事业单位
经营收入</t>
  </si>
  <si>
    <t>已预拨</t>
  </si>
  <si>
    <t>昆明市官渡区教育体育局</t>
  </si>
  <si>
    <t>530111241100002116086</t>
  </si>
  <si>
    <t>学校学生公用经费</t>
  </si>
  <si>
    <t>小学教育</t>
  </si>
  <si>
    <t>30201</t>
  </si>
  <si>
    <t>办公费</t>
  </si>
  <si>
    <t>530111231100001499457</t>
  </si>
  <si>
    <t>事业人员绩效奖励</t>
  </si>
  <si>
    <t>30103</t>
  </si>
  <si>
    <t>奖金</t>
  </si>
  <si>
    <t>30107</t>
  </si>
  <si>
    <t>绩效工资</t>
  </si>
  <si>
    <t>530111241100002116085</t>
  </si>
  <si>
    <t>离退休干部走访慰问经费</t>
  </si>
  <si>
    <t>事业单位离退休</t>
  </si>
  <si>
    <t>30229</t>
  </si>
  <si>
    <t>福利费</t>
  </si>
  <si>
    <t>530111210000000002642</t>
  </si>
  <si>
    <t>住房公积金</t>
  </si>
  <si>
    <t>30113</t>
  </si>
  <si>
    <t>530111210000000002641</t>
  </si>
  <si>
    <t>社会保障缴费</t>
  </si>
  <si>
    <t>机关事业单位基本养老保险缴费支出</t>
  </si>
  <si>
    <t>30108</t>
  </si>
  <si>
    <t>机关事业单位基本养老保险缴费</t>
  </si>
  <si>
    <t>机关事业单位职业年金缴费支出</t>
  </si>
  <si>
    <t>30109</t>
  </si>
  <si>
    <t>职业年金缴费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</si>
  <si>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</si>
  <si>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</si>
  <si>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</si>
  <si>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</si>
  <si>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</si>
  <si>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</si>
  <si>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30112</t>
  </si>
  <si>
    <t>其他社会保障缴费</t>
  </si>
  <si>
    <t>其他行政事业单位医疗支出</t>
  </si>
  <si>
    <t>530111210000000002644</t>
  </si>
  <si>
    <t>工会经费</t>
  </si>
  <si>
    <t>30228</t>
  </si>
  <si>
    <t>530111210000000002645</t>
  </si>
  <si>
    <t>一般公用支出</t>
  </si>
  <si>
    <t>其他教育费附加安排的支出</t>
  </si>
  <si>
    <t>30216</t>
  </si>
  <si>
    <t>培训费</t>
  </si>
  <si>
    <t>30299</t>
  </si>
  <si>
    <t>其他商品和服务支出</t>
  </si>
  <si>
    <t>530111210000000002640</t>
  </si>
  <si>
    <t>事业人员工资支出</t>
  </si>
  <si>
    <t>30101</t>
  </si>
  <si>
    <t>基本工资</t>
  </si>
  <si>
    <t>30102</t>
  </si>
  <si>
    <t>津贴补贴</t>
  </si>
  <si>
    <t>530111210000000002643</t>
  </si>
  <si>
    <t>对个人和家庭的补助</t>
  </si>
  <si>
    <t>30305</t>
  </si>
  <si>
    <t>生活补助</t>
  </si>
  <si>
    <t>530111231100001499460</t>
  </si>
  <si>
    <t>离退休人员支出</t>
  </si>
  <si>
    <t>530111241100002116084</t>
  </si>
  <si>
    <t>其他人员支出</t>
  </si>
  <si>
    <t>30199</t>
  </si>
  <si>
    <t>其他工资福利支出</t>
  </si>
  <si>
    <t>预算05-1表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</si>
  <si>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</si>
  <si>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</si>
  <si>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</si>
  <si>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</si>
  <si>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</si>
  <si>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</si>
  <si>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311 专项业务类</t>
  </si>
  <si>
    <t>530111251100003622468</t>
  </si>
  <si>
    <t>课后服务经费财政补助资金</t>
  </si>
  <si>
    <t>30226</t>
  </si>
  <si>
    <t>劳务费</t>
  </si>
  <si>
    <t>530111251100003622554</t>
  </si>
  <si>
    <t>课后服务专项收费资金</t>
  </si>
  <si>
    <t>530111251100003622585</t>
  </si>
  <si>
    <t>收支户利息资金</t>
  </si>
  <si>
    <t>预算05-2表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</si>
  <si>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</si>
  <si>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</si>
  <si>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</si>
  <si>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</si>
  <si>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</si>
  <si>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</si>
  <si>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</si>
  <si>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</si>
  <si>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</si>
  <si>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按规定上缴银行利息</t>
  </si>
  <si>
    <t>产出指标</t>
  </si>
  <si>
    <t>数量指标</t>
  </si>
  <si>
    <t>当年实际利息上缴金额</t>
  </si>
  <si>
    <t>=</t>
  </si>
  <si>
    <t>银行实际结息金额</t>
  </si>
  <si>
    <t>元</t>
  </si>
  <si>
    <t>定量指标</t>
  </si>
  <si>
    <t>监督收支户利息上缴情况</t>
  </si>
  <si>
    <t>效益指标</t>
  </si>
  <si>
    <t>社会效益</t>
  </si>
  <si>
    <t>利息上缴完成度</t>
  </si>
  <si>
    <t>&gt;=</t>
  </si>
  <si>
    <t>90</t>
  </si>
  <si>
    <t>%</t>
  </si>
  <si>
    <t>反应利息上缴完成情况</t>
  </si>
  <si>
    <t>满意度指标</t>
  </si>
  <si>
    <t>服务对象满意度</t>
  </si>
  <si>
    <t>教职工满意度</t>
  </si>
  <si>
    <t>反应教职工满意度</t>
  </si>
  <si>
    <t>保障义务教育阶段学生课后服务</t>
  </si>
  <si>
    <t>课后服务补助发放人数</t>
  </si>
  <si>
    <t>260</t>
  </si>
  <si>
    <t>人</t>
  </si>
  <si>
    <t>反映单位实际参与课后服务工作的补助发放人数</t>
  </si>
  <si>
    <t>课后服务工作正常开展</t>
  </si>
  <si>
    <t>正常开展</t>
  </si>
  <si>
    <t>年</t>
  </si>
  <si>
    <t>定性指标</t>
  </si>
  <si>
    <t xml:space="preserve">反映课后服务工作开展情况
</t>
  </si>
  <si>
    <t>学生和家长满意度</t>
  </si>
  <si>
    <t xml:space="preserve">反映学生和家长对课后服务工作质量的满意度
</t>
  </si>
  <si>
    <t xml:space="preserve">反映单位实际发放课后服务工作的补助的人数
</t>
  </si>
  <si>
    <t xml:space="preserve">反映课后服务工作开展情况
</t>
  </si>
  <si>
    <t>预算06表</t>
  </si>
  <si>
    <t>政府性基金预算支出预算表</t>
  </si>
  <si>
    <t>单位名称：昆明市发展和改革委员会</t>
  </si>
  <si>
    <t>政府性基金预算支出</t>
  </si>
  <si>
    <t>昆明市官渡区中闸小学无政府性基金预算支出，故本表无数据</t>
  </si>
  <si>
    <t>预算07表</t>
  </si>
  <si>
    <t>预算项目</t>
  </si>
  <si>
    <t>采购项目</t>
  </si>
  <si>
    <t>采购品目</t>
  </si>
  <si>
    <t>计量
单位</t>
  </si>
  <si>
    <t>数量</t>
  </si>
  <si>
    <t>面向中小企业预留资金</t>
  </si>
  <si>
    <t>政府性基金</t>
  </si>
  <si>
    <t>国有资本经营收益</t>
  </si>
  <si>
    <t>财政专户管理的收入</t>
  </si>
  <si>
    <t>单位自筹</t>
  </si>
  <si>
    <t>备注：当面向中小企业预留资金大于合计时，面向中小企业预留资金为三年预计数。</t>
  </si>
  <si>
    <t>昆明市官渡区中闸小学无政府采购预算支出，故本表无数据</t>
  </si>
  <si>
    <t>预算08表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</si>
  <si>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</si>
  <si>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</si>
  <si>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</si>
  <si>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</si>
  <si>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</si>
  <si>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</si>
  <si>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昆明市官渡区中闸小学无政府购买服务预算支出，故本表无数据</t>
  </si>
  <si>
    <t>预算09-1表</t>
  </si>
  <si>
    <t>单位名称（项目）</t>
  </si>
  <si>
    <t>地区</t>
  </si>
  <si>
    <t>盘龙区</t>
  </si>
  <si>
    <t>五华区</t>
  </si>
  <si>
    <t>西山区</t>
  </si>
  <si>
    <t>官渡区</t>
  </si>
  <si>
    <t>呈贡区</t>
  </si>
  <si>
    <t>晋宁区</t>
  </si>
  <si>
    <t>东川区</t>
  </si>
  <si>
    <t>富民县</t>
  </si>
  <si>
    <t>宜良县</t>
  </si>
  <si>
    <t>石林县</t>
  </si>
  <si>
    <t>禄劝县</t>
  </si>
  <si>
    <t>寻甸县</t>
  </si>
  <si>
    <t>高新区</t>
  </si>
  <si>
    <t>滇池旅游度假区</t>
  </si>
  <si>
    <t>阳宗海管委会</t>
  </si>
  <si>
    <t>滇中新区</t>
  </si>
  <si>
    <t>安宁市</t>
  </si>
  <si>
    <t>经开区</t>
  </si>
  <si>
    <t>嵩明县</t>
  </si>
  <si>
    <t>磨憨经济合作区</t>
  </si>
  <si>
    <t>昆明市官渡区中闸小学无省对下转移支付预算支出，故本表无数据</t>
  </si>
  <si>
    <t>预算09-2表</t>
  </si>
  <si>
    <t xml:space="preserve">预算10表
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</si>
  <si>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</si>
  <si>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</si>
  <si>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</si>
  <si>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</si>
  <si>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</si>
  <si>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</si>
  <si>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</si>
  <si>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昆明市官渡区中闸小学无新增资产配置，故本表无数据</t>
  </si>
  <si>
    <t>预算11表</t>
  </si>
  <si>
    <t>上级补助</t>
  </si>
  <si>
    <t>注：因本单位无上级补助项目支出等原因，故本表公开为空表</t>
  </si>
  <si>
    <t>预算12表</t>
  </si>
  <si>
    <t>项目级次</t>
  </si>
  <si>
    <t>本级</t>
  </si>
</sst>
</file>

<file path=xl/styles.xml><?xml version="1.0" encoding="utf-8"?>
<styleSheet xmlns="http://schemas.openxmlformats.org/spreadsheetml/2006/main">
  <numFmts count="10">
    <numFmt numFmtId="176" formatCode="#,##0.00;\-#,##0.00;;@"/>
    <numFmt numFmtId="177" formatCode="yyyy\-mm\-dd"/>
    <numFmt numFmtId="178" formatCode="yyyy\-mm\-dd\ hh:mm:ss"/>
    <numFmt numFmtId="179" formatCode="#,##0;\-#,##0;;@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80" formatCode="#,##0.00_ "/>
    <numFmt numFmtId="181" formatCode="hh:mm:ss"/>
  </numFmts>
  <fonts count="40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23"/>
      <color rgb="FF000000"/>
      <name val="宋体"/>
      <charset val="134"/>
    </font>
    <font>
      <sz val="11"/>
      <color rgb="FF000000"/>
      <name val="宋体"/>
      <charset val="134"/>
    </font>
    <font>
      <sz val="10"/>
      <name val="Arial"/>
      <charset val="0"/>
    </font>
    <font>
      <sz val="9"/>
      <color theme="1"/>
      <name val="宋体"/>
      <charset val="134"/>
    </font>
    <font>
      <sz val="10"/>
      <color rgb="FF000000"/>
      <name val="Arial"/>
      <charset val="134"/>
    </font>
    <font>
      <b/>
      <sz val="23.95"/>
      <color rgb="FF000000"/>
      <name val="宋体"/>
      <charset val="134"/>
    </font>
    <font>
      <sz val="10"/>
      <name val="宋体"/>
      <charset val="134"/>
    </font>
    <font>
      <b/>
      <sz val="22"/>
      <color rgb="FF000000"/>
      <name val="宋体"/>
      <charset val="134"/>
    </font>
    <font>
      <sz val="10"/>
      <color rgb="FFFFFFFF"/>
      <name val="宋体"/>
      <charset val="134"/>
    </font>
    <font>
      <b/>
      <sz val="21"/>
      <color rgb="FF000000"/>
      <name val="宋体"/>
      <charset val="134"/>
    </font>
    <font>
      <sz val="12"/>
      <color rgb="FF000000"/>
      <name val="宋体"/>
      <charset val="134"/>
    </font>
    <font>
      <sz val="9"/>
      <color rgb="FF242B39"/>
      <name val="宋体"/>
      <charset val="134"/>
      <scheme val="major"/>
    </font>
    <font>
      <sz val="9"/>
      <name val="宋体"/>
      <charset val="134"/>
      <scheme val="major"/>
    </font>
    <font>
      <sz val="9"/>
      <color rgb="FF000000"/>
      <name val="宋体"/>
      <charset val="134"/>
      <scheme val="major"/>
    </font>
    <font>
      <sz val="9"/>
      <name val="宋体"/>
      <charset val="134"/>
    </font>
    <font>
      <b/>
      <sz val="18"/>
      <color rgb="FF000000"/>
      <name val="宋体"/>
      <charset val="134"/>
    </font>
    <font>
      <sz val="9.75"/>
      <color rgb="FF000000"/>
      <name val="SimSun"/>
      <charset val="134"/>
    </font>
    <font>
      <b/>
      <sz val="9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19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8" fontId="17" fillId="0" borderId="7">
      <alignment horizontal="right" vertical="center"/>
    </xf>
    <xf numFmtId="0" fontId="23" fillId="1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17" fillId="0" borderId="7">
      <alignment horizontal="right" vertical="center"/>
    </xf>
    <xf numFmtId="0" fontId="39" fillId="0" borderId="0" applyNumberFormat="0" applyFill="0" applyBorder="0" applyAlignment="0" applyProtection="0">
      <alignment vertical="center"/>
    </xf>
    <xf numFmtId="0" fontId="0" fillId="18" borderId="17" applyNumberFormat="0" applyFon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9" fillId="9" borderId="18" applyNumberFormat="0" applyAlignment="0" applyProtection="0">
      <alignment vertical="center"/>
    </xf>
    <xf numFmtId="0" fontId="25" fillId="9" borderId="15" applyNumberFormat="0" applyAlignment="0" applyProtection="0">
      <alignment vertical="center"/>
    </xf>
    <xf numFmtId="0" fontId="24" fillId="8" borderId="14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37" fillId="0" borderId="21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10" fontId="17" fillId="0" borderId="7">
      <alignment horizontal="right" vertical="center"/>
    </xf>
    <xf numFmtId="0" fontId="23" fillId="20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176" fontId="17" fillId="0" borderId="7">
      <alignment horizontal="right" vertical="center"/>
    </xf>
    <xf numFmtId="49" fontId="17" fillId="0" borderId="7">
      <alignment horizontal="left" vertical="center" wrapText="1"/>
    </xf>
    <xf numFmtId="176" fontId="17" fillId="0" borderId="7">
      <alignment horizontal="right" vertical="center"/>
    </xf>
    <xf numFmtId="181" fontId="17" fillId="0" borderId="7">
      <alignment horizontal="right" vertical="center"/>
    </xf>
    <xf numFmtId="179" fontId="17" fillId="0" borderId="7">
      <alignment horizontal="right" vertical="center"/>
    </xf>
    <xf numFmtId="0" fontId="17" fillId="0" borderId="0">
      <alignment vertical="top"/>
      <protection locked="0"/>
    </xf>
    <xf numFmtId="0" fontId="9" fillId="0" borderId="0"/>
  </cellStyleXfs>
  <cellXfs count="216"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49" fontId="1" fillId="0" borderId="0" xfId="0" applyNumberFormat="1" applyFont="1" applyBorder="1"/>
    <xf numFmtId="0" fontId="2" fillId="0" borderId="0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/>
    <xf numFmtId="0" fontId="2" fillId="0" borderId="0" xfId="0" applyFont="1" applyBorder="1" applyAlignment="1" applyProtection="1">
      <alignment horizontal="right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3" borderId="7" xfId="57" applyFont="1" applyFill="1" applyBorder="1" applyAlignment="1" applyProtection="1">
      <alignment horizontal="left" vertical="center" wrapText="1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4" fontId="2" fillId="0" borderId="7" xfId="0" applyNumberFormat="1" applyFont="1" applyBorder="1" applyAlignment="1" applyProtection="1">
      <alignment horizontal="righ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 wrapText="1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5" fillId="0" borderId="0" xfId="0" applyFont="1" applyFill="1" applyBorder="1" applyAlignment="1"/>
    <xf numFmtId="0" fontId="1" fillId="0" borderId="7" xfId="0" applyFont="1" applyBorder="1" applyAlignment="1" applyProtection="1">
      <alignment horizontal="center" vertical="center"/>
      <protection locked="0"/>
    </xf>
    <xf numFmtId="4" fontId="6" fillId="0" borderId="7" xfId="54" applyNumberFormat="1" applyFont="1" applyBorder="1">
      <alignment horizontal="right" vertical="center"/>
    </xf>
    <xf numFmtId="0" fontId="2" fillId="2" borderId="0" xfId="0" applyFont="1" applyFill="1" applyBorder="1" applyAlignment="1" applyProtection="1">
      <alignment horizontal="right" vertical="top" wrapText="1"/>
      <protection locked="0"/>
    </xf>
    <xf numFmtId="0" fontId="7" fillId="0" borderId="0" xfId="0" applyFont="1" applyBorder="1" applyAlignment="1" applyProtection="1">
      <alignment vertical="top"/>
      <protection locked="0"/>
    </xf>
    <xf numFmtId="0" fontId="7" fillId="0" borderId="0" xfId="0" applyFont="1" applyBorder="1" applyAlignment="1">
      <alignment vertical="top"/>
    </xf>
    <xf numFmtId="0" fontId="8" fillId="2" borderId="0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Border="1" applyProtection="1">
      <protection locked="0"/>
    </xf>
    <xf numFmtId="0" fontId="7" fillId="0" borderId="0" xfId="0" applyFont="1" applyBorder="1"/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 applyBorder="1" applyAlignment="1" applyProtection="1">
      <alignment horizontal="right"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right" vertical="center"/>
      <protection locked="0"/>
    </xf>
    <xf numFmtId="0" fontId="1" fillId="2" borderId="7" xfId="0" applyFont="1" applyFill="1" applyBorder="1" applyAlignment="1" applyProtection="1">
      <alignment horizontal="right" vertical="center" wrapText="1"/>
      <protection locked="0"/>
    </xf>
    <xf numFmtId="0" fontId="2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 wrapText="1"/>
      <protection locked="0"/>
    </xf>
    <xf numFmtId="0" fontId="2" fillId="0" borderId="7" xfId="0" applyFont="1" applyBorder="1" applyAlignment="1">
      <alignment horizontal="center" wrapText="1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>
      <alignment horizontal="left" vertical="center" wrapText="1"/>
    </xf>
    <xf numFmtId="3" fontId="2" fillId="2" borderId="7" xfId="0" applyNumberFormat="1" applyFont="1" applyFill="1" applyBorder="1" applyAlignment="1" applyProtection="1">
      <alignment horizontal="right" vertical="center"/>
      <protection locked="0"/>
    </xf>
    <xf numFmtId="4" fontId="2" fillId="0" borderId="7" xfId="0" applyNumberFormat="1" applyFont="1" applyBorder="1" applyAlignment="1" applyProtection="1">
      <alignment horizontal="right" vertical="center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7" xfId="0" applyFont="1" applyBorder="1" applyAlignment="1">
      <alignment horizontal="left"/>
    </xf>
    <xf numFmtId="0" fontId="2" fillId="2" borderId="7" xfId="0" applyFont="1" applyFill="1" applyBorder="1" applyAlignment="1">
      <alignment horizontal="right" vertical="center"/>
    </xf>
    <xf numFmtId="49" fontId="9" fillId="0" borderId="0" xfId="57" applyNumberFormat="1" applyFont="1" applyFill="1" applyBorder="1" applyAlignment="1" applyProtection="1"/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0" fontId="4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6" fontId="6" fillId="0" borderId="7" xfId="0" applyNumberFormat="1" applyFont="1" applyBorder="1" applyAlignment="1">
      <alignment horizontal="right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0" xfId="0" applyFont="1" applyBorder="1" applyProtection="1">
      <protection locked="0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Protection="1"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 applyProtection="1">
      <alignment horizontal="left" vertical="center"/>
      <protection locked="0"/>
    </xf>
    <xf numFmtId="0" fontId="2" fillId="0" borderId="13" xfId="0" applyFont="1" applyBorder="1" applyAlignment="1">
      <alignment horizontal="left" vertical="center"/>
    </xf>
    <xf numFmtId="0" fontId="2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>
      <alignment horizontal="left" vertical="center"/>
    </xf>
    <xf numFmtId="0" fontId="2" fillId="0" borderId="0" xfId="0" applyFont="1" applyBorder="1" applyAlignment="1" applyProtection="1">
      <alignment horizontal="right" vertical="center" wrapText="1"/>
      <protection locked="0"/>
    </xf>
    <xf numFmtId="0" fontId="2" fillId="0" borderId="0" xfId="0" applyFont="1" applyBorder="1" applyAlignment="1" applyProtection="1">
      <alignment horizontal="right" wrapText="1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left" vertical="center"/>
    </xf>
    <xf numFmtId="179" fontId="6" fillId="0" borderId="7" xfId="56" applyNumberFormat="1" applyFont="1" applyBorder="1" applyAlignment="1">
      <alignment horizontal="center" vertical="center"/>
    </xf>
    <xf numFmtId="179" fontId="6" fillId="0" borderId="7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right" vertical="center"/>
    </xf>
    <xf numFmtId="0" fontId="2" fillId="2" borderId="11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left" vertical="center"/>
    </xf>
    <xf numFmtId="176" fontId="6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right"/>
    </xf>
    <xf numFmtId="0" fontId="11" fillId="0" borderId="0" xfId="0" applyFont="1" applyBorder="1" applyAlignment="1" applyProtection="1">
      <alignment horizontal="right"/>
      <protection locked="0"/>
    </xf>
    <xf numFmtId="49" fontId="11" fillId="0" borderId="0" xfId="0" applyNumberFormat="1" applyFont="1" applyBorder="1" applyProtection="1">
      <protection locked="0"/>
    </xf>
    <xf numFmtId="0" fontId="1" fillId="0" borderId="0" xfId="0" applyFont="1" applyBorder="1" applyAlignment="1">
      <alignment horizontal="right"/>
    </xf>
    <xf numFmtId="0" fontId="12" fillId="0" borderId="0" xfId="0" applyFont="1" applyBorder="1" applyAlignment="1" applyProtection="1">
      <alignment horizontal="center" vertical="center" wrapText="1"/>
      <protection locked="0"/>
    </xf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 wrapText="1"/>
      <protection locked="0"/>
    </xf>
    <xf numFmtId="49" fontId="4" fillId="0" borderId="7" xfId="0" applyNumberFormat="1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>
      <alignment horizontal="center" vertical="center" wrapText="1"/>
    </xf>
    <xf numFmtId="49" fontId="13" fillId="0" borderId="7" xfId="0" applyNumberFormat="1" applyFont="1" applyFill="1" applyBorder="1" applyAlignment="1" applyProtection="1">
      <alignment horizontal="left" vertical="center" wrapText="1"/>
    </xf>
    <xf numFmtId="0" fontId="1" fillId="0" borderId="0" xfId="0" applyFont="1" applyBorder="1" applyAlignment="1">
      <alignment vertical="top"/>
    </xf>
    <xf numFmtId="0" fontId="14" fillId="0" borderId="0" xfId="0" applyFont="1" applyAlignment="1">
      <alignment vertical="center"/>
    </xf>
    <xf numFmtId="0" fontId="2" fillId="2" borderId="7" xfId="0" applyFont="1" applyFill="1" applyBorder="1" applyAlignment="1" applyProtection="1">
      <alignment horizontal="left" vertical="center"/>
      <protection locked="0"/>
    </xf>
    <xf numFmtId="0" fontId="15" fillId="0" borderId="7" xfId="57" applyFont="1" applyFill="1" applyBorder="1" applyAlignment="1" applyProtection="1">
      <alignment vertical="center" wrapText="1"/>
    </xf>
    <xf numFmtId="0" fontId="16" fillId="0" borderId="7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>
      <alignment horizontal="center" vertical="center"/>
    </xf>
    <xf numFmtId="4" fontId="2" fillId="2" borderId="7" xfId="0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 applyAlignment="1" applyProtection="1">
      <alignment vertical="top"/>
      <protection locked="0"/>
    </xf>
    <xf numFmtId="49" fontId="1" fillId="0" borderId="0" xfId="0" applyNumberFormat="1" applyFont="1" applyBorder="1" applyProtection="1"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17" fillId="0" borderId="7" xfId="0" applyFont="1" applyFill="1" applyBorder="1" applyAlignment="1" applyProtection="1">
      <alignment horizontal="left" vertical="center"/>
      <protection locked="0"/>
    </xf>
    <xf numFmtId="0" fontId="17" fillId="0" borderId="7" xfId="57" applyFont="1" applyFill="1" applyBorder="1" applyAlignment="1" applyProtection="1">
      <alignment horizontal="left" vertical="center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176" fontId="17" fillId="0" borderId="7" xfId="54" applyProtection="1">
      <alignment horizontal="right" vertical="center"/>
      <protection locked="0"/>
    </xf>
    <xf numFmtId="176" fontId="17" fillId="0" borderId="7" xfId="0" applyNumberFormat="1" applyFont="1" applyFill="1" applyBorder="1" applyAlignment="1" applyProtection="1">
      <alignment horizontal="right" vertical="center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  <protection locked="0"/>
    </xf>
    <xf numFmtId="0" fontId="7" fillId="2" borderId="7" xfId="0" applyFont="1" applyFill="1" applyBorder="1" applyAlignment="1" applyProtection="1">
      <alignment vertical="top" wrapText="1"/>
      <protection locked="0"/>
    </xf>
    <xf numFmtId="0" fontId="0" fillId="0" borderId="0" xfId="0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0" fontId="2" fillId="0" borderId="7" xfId="57" applyFont="1" applyFill="1" applyBorder="1" applyAlignment="1" applyProtection="1">
      <alignment horizontal="left" vertical="center" wrapText="1"/>
    </xf>
    <xf numFmtId="4" fontId="2" fillId="0" borderId="7" xfId="57" applyNumberFormat="1" applyFont="1" applyFill="1" applyBorder="1" applyAlignment="1" applyProtection="1">
      <alignment horizontal="right" vertical="center"/>
    </xf>
    <xf numFmtId="176" fontId="2" fillId="0" borderId="7" xfId="54" applyFont="1">
      <alignment horizontal="right" vertical="center"/>
    </xf>
    <xf numFmtId="4" fontId="17" fillId="0" borderId="7" xfId="57" applyNumberFormat="1" applyFont="1" applyFill="1" applyBorder="1" applyAlignment="1" applyProtection="1">
      <alignment horizontal="right" vertical="center" wrapText="1"/>
    </xf>
    <xf numFmtId="4" fontId="2" fillId="3" borderId="7" xfId="57" applyNumberFormat="1" applyFont="1" applyFill="1" applyBorder="1" applyAlignment="1" applyProtection="1">
      <alignment horizontal="right" vertical="center"/>
      <protection locked="0"/>
    </xf>
    <xf numFmtId="180" fontId="2" fillId="3" borderId="7" xfId="57" applyNumberFormat="1" applyFont="1" applyFill="1" applyBorder="1" applyAlignment="1" applyProtection="1">
      <alignment horizontal="right" vertical="center"/>
      <protection locked="0"/>
    </xf>
    <xf numFmtId="0" fontId="9" fillId="0" borderId="12" xfId="57" applyFont="1" applyFill="1" applyBorder="1" applyAlignment="1" applyProtection="1">
      <alignment horizontal="center" vertical="center"/>
    </xf>
    <xf numFmtId="0" fontId="9" fillId="0" borderId="11" xfId="57" applyFont="1" applyFill="1" applyBorder="1" applyAlignment="1" applyProtection="1">
      <alignment horizontal="center" vertical="center"/>
    </xf>
    <xf numFmtId="4" fontId="17" fillId="0" borderId="7" xfId="57" applyNumberFormat="1" applyFont="1" applyFill="1" applyBorder="1" applyAlignment="1" applyProtection="1">
      <alignment horizontal="right" vertical="center" wrapText="1"/>
      <protection locked="0"/>
    </xf>
    <xf numFmtId="0" fontId="7" fillId="2" borderId="0" xfId="0" applyFont="1" applyFill="1" applyBorder="1" applyAlignment="1">
      <alignment horizontal="left" vertical="center"/>
    </xf>
    <xf numFmtId="0" fontId="19" fillId="0" borderId="7" xfId="0" applyFont="1" applyBorder="1" applyAlignment="1" applyProtection="1">
      <alignment horizontal="center" vertical="center" wrapText="1"/>
      <protection locked="0"/>
    </xf>
    <xf numFmtId="0" fontId="19" fillId="0" borderId="7" xfId="0" applyFont="1" applyBorder="1" applyAlignment="1" applyProtection="1">
      <alignment vertical="top" wrapText="1"/>
      <protection locked="0"/>
    </xf>
    <xf numFmtId="0" fontId="2" fillId="0" borderId="7" xfId="0" applyFont="1" applyBorder="1" applyAlignment="1" applyProtection="1">
      <alignment vertical="center" wrapText="1"/>
      <protection locked="0"/>
    </xf>
    <xf numFmtId="0" fontId="2" fillId="0" borderId="7" xfId="0" applyFont="1" applyBorder="1" applyAlignment="1">
      <alignment horizontal="left" vertical="center"/>
    </xf>
    <xf numFmtId="0" fontId="20" fillId="0" borderId="7" xfId="0" applyFont="1" applyBorder="1" applyAlignment="1">
      <alignment horizontal="center" vertical="center"/>
    </xf>
    <xf numFmtId="0" fontId="20" fillId="0" borderId="7" xfId="0" applyFont="1" applyBorder="1" applyAlignment="1" applyProtection="1">
      <alignment horizontal="center" vertical="center" wrapText="1"/>
      <protection locked="0"/>
    </xf>
    <xf numFmtId="0" fontId="19" fillId="2" borderId="1" xfId="0" applyFont="1" applyFill="1" applyBorder="1" applyAlignment="1">
      <alignment horizontal="center" vertical="center"/>
    </xf>
    <xf numFmtId="0" fontId="19" fillId="0" borderId="2" xfId="0" applyFont="1" applyBorder="1" applyAlignment="1" applyProtection="1">
      <alignment horizontal="center" vertical="center"/>
      <protection locked="0"/>
    </xf>
    <xf numFmtId="0" fontId="19" fillId="0" borderId="3" xfId="0" applyFont="1" applyBorder="1" applyAlignment="1" applyProtection="1">
      <alignment horizontal="center" vertical="center"/>
      <protection locked="0"/>
    </xf>
    <xf numFmtId="0" fontId="19" fillId="0" borderId="4" xfId="0" applyFont="1" applyBorder="1" applyAlignment="1" applyProtection="1">
      <alignment horizontal="center" vertical="center"/>
      <protection locked="0"/>
    </xf>
    <xf numFmtId="0" fontId="19" fillId="0" borderId="1" xfId="0" applyFont="1" applyBorder="1" applyAlignment="1" applyProtection="1">
      <alignment horizontal="center" vertical="center"/>
      <protection locked="0"/>
    </xf>
    <xf numFmtId="0" fontId="19" fillId="2" borderId="6" xfId="0" applyFont="1" applyFill="1" applyBorder="1" applyAlignment="1" applyProtection="1">
      <alignment horizontal="center" vertical="center" wrapText="1"/>
      <protection locked="0"/>
    </xf>
    <xf numFmtId="0" fontId="19" fillId="0" borderId="6" xfId="0" applyFont="1" applyBorder="1" applyAlignment="1" applyProtection="1">
      <alignment horizontal="center" vertical="center"/>
      <protection locked="0"/>
    </xf>
    <xf numFmtId="0" fontId="19" fillId="0" borderId="7" xfId="0" applyFont="1" applyBorder="1" applyAlignment="1" applyProtection="1">
      <alignment horizontal="center" vertical="center"/>
      <protection locked="0"/>
    </xf>
    <xf numFmtId="0" fontId="2" fillId="3" borderId="7" xfId="57" applyFont="1" applyFill="1" applyBorder="1" applyAlignment="1" applyProtection="1">
      <alignment horizontal="left" vertical="center" wrapText="1"/>
    </xf>
    <xf numFmtId="0" fontId="9" fillId="0" borderId="12" xfId="57" applyFont="1" applyFill="1" applyBorder="1" applyAlignment="1" applyProtection="1">
      <alignment horizontal="center" vertical="center" wrapText="1"/>
      <protection locked="0"/>
    </xf>
    <xf numFmtId="0" fontId="9" fillId="0" borderId="4" xfId="57" applyFont="1" applyFill="1" applyBorder="1" applyAlignment="1" applyProtection="1">
      <alignment horizontal="center" vertical="center" wrapText="1"/>
    </xf>
    <xf numFmtId="0" fontId="2" fillId="0" borderId="6" xfId="57" applyFont="1" applyFill="1" applyBorder="1" applyAlignment="1" applyProtection="1">
      <alignment horizontal="right" vertical="center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6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wrapText="1" indent="1"/>
      <protection locked="0"/>
    </xf>
    <xf numFmtId="0" fontId="7" fillId="0" borderId="7" xfId="0" applyFont="1" applyBorder="1" applyAlignment="1" applyProtection="1">
      <alignment vertical="top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 applyProtection="1">
      <alignment horizontal="right" vertical="center"/>
      <protection locked="0"/>
    </xf>
    <xf numFmtId="0" fontId="2" fillId="0" borderId="7" xfId="0" applyFont="1" applyBorder="1" applyAlignment="1" applyProtection="1">
      <alignment vertical="center"/>
      <protection locked="0"/>
    </xf>
    <xf numFmtId="0" fontId="14" fillId="0" borderId="0" xfId="0" applyFont="1" applyAlignment="1" quotePrefix="1">
      <alignment vertical="center"/>
    </xf>
    <xf numFmtId="0" fontId="15" fillId="0" borderId="7" xfId="57" applyFont="1" applyFill="1" applyBorder="1" applyAlignment="1" applyProtection="1" quotePrefix="1">
      <alignment vertical="center" wrapText="1"/>
    </xf>
    <xf numFmtId="0" fontId="16" fillId="0" borderId="7" xfId="0" applyFont="1" applyBorder="1" applyAlignment="1" quotePrefix="1">
      <alignment vertical="center" wrapText="1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DateTimeStyle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DateStyle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PercentStyle" xfId="35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NumberStyle" xfId="52"/>
    <cellStyle name="TextStyle" xfId="53"/>
    <cellStyle name="MoneyStyle" xfId="54"/>
    <cellStyle name="TimeStyle" xfId="55"/>
    <cellStyle name="IntegralNumberStyle" xfId="56"/>
    <cellStyle name="Normal" xfId="57"/>
    <cellStyle name="常规 5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主题​​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7"/>
  <sheetViews>
    <sheetView showGridLines="0" showZeros="0" workbookViewId="0">
      <pane ySplit="1" topLeftCell="A11" activePane="bottomLeft" state="frozen"/>
      <selection/>
      <selection pane="bottomLeft" activeCell="B7" sqref="B7"/>
    </sheetView>
  </sheetViews>
  <sheetFormatPr defaultColWidth="8.575" defaultRowHeight="12.75" customHeight="1" outlineLevelCol="3"/>
  <cols>
    <col min="1" max="4" width="41" customWidth="1"/>
  </cols>
  <sheetData>
    <row r="1" customHeight="1" spans="1:4">
      <c r="A1" s="1"/>
      <c r="B1" s="1"/>
      <c r="C1" s="1"/>
      <c r="D1" s="1"/>
    </row>
    <row r="2" ht="15" customHeight="1" spans="1:4">
      <c r="A2" s="47"/>
      <c r="B2" s="47"/>
      <c r="C2" s="47"/>
      <c r="D2" s="66" t="s">
        <v>0</v>
      </c>
    </row>
    <row r="3" ht="41.25" customHeight="1" spans="1:1">
      <c r="A3" s="42" t="str">
        <f>"2025"&amp;"年部门财务收支预算总表"</f>
        <v>2025年部门财务收支预算总表</v>
      </c>
    </row>
    <row r="4" ht="17.25" customHeight="1" spans="1:4">
      <c r="A4" s="45" t="str">
        <f>"单位名称："&amp;"昆明市官渡区中闸小学"</f>
        <v>单位名称：昆明市官渡区中闸小学</v>
      </c>
      <c r="B4" s="179"/>
      <c r="D4" s="147" t="s">
        <v>1</v>
      </c>
    </row>
    <row r="5" ht="23.25" customHeight="1" spans="1:4">
      <c r="A5" s="180" t="s">
        <v>2</v>
      </c>
      <c r="B5" s="181"/>
      <c r="C5" s="180" t="s">
        <v>3</v>
      </c>
      <c r="D5" s="181"/>
    </row>
    <row r="6" ht="24" customHeight="1" spans="1:4">
      <c r="A6" s="180" t="s">
        <v>4</v>
      </c>
      <c r="B6" s="180" t="s">
        <v>5</v>
      </c>
      <c r="C6" s="180" t="s">
        <v>6</v>
      </c>
      <c r="D6" s="180" t="s">
        <v>5</v>
      </c>
    </row>
    <row r="7" ht="17.25" customHeight="1" spans="1:4">
      <c r="A7" s="182" t="s">
        <v>7</v>
      </c>
      <c r="B7" s="82">
        <v>43249029</v>
      </c>
      <c r="C7" s="182" t="s">
        <v>8</v>
      </c>
      <c r="D7" s="82"/>
    </row>
    <row r="8" ht="17.25" customHeight="1" spans="1:4">
      <c r="A8" s="182" t="s">
        <v>9</v>
      </c>
      <c r="B8" s="82"/>
      <c r="C8" s="182" t="s">
        <v>10</v>
      </c>
      <c r="D8" s="82"/>
    </row>
    <row r="9" ht="17.25" customHeight="1" spans="1:4">
      <c r="A9" s="182" t="s">
        <v>11</v>
      </c>
      <c r="B9" s="82"/>
      <c r="C9" s="215" t="s">
        <v>12</v>
      </c>
      <c r="D9" s="82"/>
    </row>
    <row r="10" ht="17.25" customHeight="1" spans="1:4">
      <c r="A10" s="182" t="s">
        <v>13</v>
      </c>
      <c r="B10" s="82"/>
      <c r="C10" s="215" t="s">
        <v>14</v>
      </c>
      <c r="D10" s="82"/>
    </row>
    <row r="11" ht="17.25" customHeight="1" spans="1:4">
      <c r="A11" s="182" t="s">
        <v>15</v>
      </c>
      <c r="B11" s="82">
        <v>3454300</v>
      </c>
      <c r="C11" s="215" t="s">
        <v>16</v>
      </c>
      <c r="D11" s="82">
        <v>35802317</v>
      </c>
    </row>
    <row r="12" ht="17.25" customHeight="1" spans="1:4">
      <c r="A12" s="182" t="s">
        <v>17</v>
      </c>
      <c r="B12" s="82"/>
      <c r="C12" s="215" t="s">
        <v>18</v>
      </c>
      <c r="D12" s="82"/>
    </row>
    <row r="13" ht="17.25" customHeight="1" spans="1:4">
      <c r="A13" s="182" t="s">
        <v>19</v>
      </c>
      <c r="B13" s="82"/>
      <c r="C13" s="32" t="s">
        <v>20</v>
      </c>
      <c r="D13" s="82"/>
    </row>
    <row r="14" ht="17.25" customHeight="1" spans="1:4">
      <c r="A14" s="182" t="s">
        <v>21</v>
      </c>
      <c r="B14" s="82"/>
      <c r="C14" s="32" t="s">
        <v>22</v>
      </c>
      <c r="D14" s="82">
        <v>5243810</v>
      </c>
    </row>
    <row r="15" ht="17.25" customHeight="1" spans="1:4">
      <c r="A15" s="182" t="s">
        <v>23</v>
      </c>
      <c r="B15" s="82"/>
      <c r="C15" s="32" t="s">
        <v>24</v>
      </c>
      <c r="D15" s="82">
        <v>3189452</v>
      </c>
    </row>
    <row r="16" ht="17.25" customHeight="1" spans="1:4">
      <c r="A16" s="182" t="s">
        <v>25</v>
      </c>
      <c r="B16" s="82">
        <v>3454300</v>
      </c>
      <c r="C16" s="32" t="s">
        <v>26</v>
      </c>
      <c r="D16" s="82"/>
    </row>
    <row r="17" ht="17.25" customHeight="1" spans="1:4">
      <c r="A17" s="183"/>
      <c r="B17" s="82"/>
      <c r="C17" s="32" t="s">
        <v>27</v>
      </c>
      <c r="D17" s="82"/>
    </row>
    <row r="18" ht="17.25" customHeight="1" spans="1:4">
      <c r="A18" s="184"/>
      <c r="B18" s="82"/>
      <c r="C18" s="32" t="s">
        <v>28</v>
      </c>
      <c r="D18" s="82"/>
    </row>
    <row r="19" ht="17.25" customHeight="1" spans="1:4">
      <c r="A19" s="184"/>
      <c r="B19" s="82"/>
      <c r="C19" s="32" t="s">
        <v>29</v>
      </c>
      <c r="D19" s="82"/>
    </row>
    <row r="20" ht="17.25" customHeight="1" spans="1:4">
      <c r="A20" s="184"/>
      <c r="B20" s="82"/>
      <c r="C20" s="32" t="s">
        <v>30</v>
      </c>
      <c r="D20" s="82"/>
    </row>
    <row r="21" ht="17.25" customHeight="1" spans="1:4">
      <c r="A21" s="184"/>
      <c r="B21" s="82"/>
      <c r="C21" s="32" t="s">
        <v>31</v>
      </c>
      <c r="D21" s="82"/>
    </row>
    <row r="22" ht="17.25" customHeight="1" spans="1:4">
      <c r="A22" s="184"/>
      <c r="B22" s="82"/>
      <c r="C22" s="32" t="s">
        <v>32</v>
      </c>
      <c r="D22" s="82"/>
    </row>
    <row r="23" ht="17.25" customHeight="1" spans="1:4">
      <c r="A23" s="184"/>
      <c r="B23" s="82"/>
      <c r="C23" s="32" t="s">
        <v>33</v>
      </c>
      <c r="D23" s="82"/>
    </row>
    <row r="24" ht="17.25" customHeight="1" spans="1:4">
      <c r="A24" s="184"/>
      <c r="B24" s="82"/>
      <c r="C24" s="32" t="s">
        <v>34</v>
      </c>
      <c r="D24" s="82"/>
    </row>
    <row r="25" ht="17.25" customHeight="1" spans="1:4">
      <c r="A25" s="184"/>
      <c r="B25" s="82"/>
      <c r="C25" s="32" t="s">
        <v>35</v>
      </c>
      <c r="D25" s="82">
        <v>2467750</v>
      </c>
    </row>
    <row r="26" ht="17.25" customHeight="1" spans="1:4">
      <c r="A26" s="184"/>
      <c r="B26" s="82"/>
      <c r="C26" s="32" t="s">
        <v>36</v>
      </c>
      <c r="D26" s="82"/>
    </row>
    <row r="27" ht="17.25" customHeight="1" spans="1:4">
      <c r="A27" s="184"/>
      <c r="B27" s="82"/>
      <c r="C27" s="183" t="s">
        <v>37</v>
      </c>
      <c r="D27" s="82"/>
    </row>
    <row r="28" ht="17.25" customHeight="1" spans="1:4">
      <c r="A28" s="184"/>
      <c r="B28" s="82"/>
      <c r="C28" s="32" t="s">
        <v>38</v>
      </c>
      <c r="D28" s="82"/>
    </row>
    <row r="29" ht="16.5" customHeight="1" spans="1:4">
      <c r="A29" s="184"/>
      <c r="B29" s="82"/>
      <c r="C29" s="32" t="s">
        <v>39</v>
      </c>
      <c r="D29" s="82"/>
    </row>
    <row r="30" ht="16.5" customHeight="1" spans="1:4">
      <c r="A30" s="184"/>
      <c r="B30" s="82"/>
      <c r="C30" s="183" t="s">
        <v>40</v>
      </c>
      <c r="D30" s="82"/>
    </row>
    <row r="31" ht="17.25" customHeight="1" spans="1:4">
      <c r="A31" s="184"/>
      <c r="B31" s="82"/>
      <c r="C31" s="183" t="s">
        <v>41</v>
      </c>
      <c r="D31" s="82"/>
    </row>
    <row r="32" ht="17.25" customHeight="1" spans="1:4">
      <c r="A32" s="184"/>
      <c r="B32" s="82"/>
      <c r="C32" s="32" t="s">
        <v>42</v>
      </c>
      <c r="D32" s="82"/>
    </row>
    <row r="33" ht="16.5" customHeight="1" spans="1:4">
      <c r="A33" s="184" t="s">
        <v>43</v>
      </c>
      <c r="B33" s="82">
        <v>46703329</v>
      </c>
      <c r="C33" s="184" t="s">
        <v>44</v>
      </c>
      <c r="D33" s="82">
        <v>46703329</v>
      </c>
    </row>
    <row r="34" ht="16.5" customHeight="1" spans="1:4">
      <c r="A34" s="183" t="s">
        <v>45</v>
      </c>
      <c r="B34" s="82"/>
      <c r="C34" s="183" t="s">
        <v>46</v>
      </c>
      <c r="D34" s="82"/>
    </row>
    <row r="35" ht="16.5" customHeight="1" spans="1:4">
      <c r="A35" s="32" t="s">
        <v>47</v>
      </c>
      <c r="B35" s="82"/>
      <c r="C35" s="32" t="s">
        <v>47</v>
      </c>
      <c r="D35" s="82"/>
    </row>
    <row r="36" ht="16.5" customHeight="1" spans="1:4">
      <c r="A36" s="32" t="s">
        <v>48</v>
      </c>
      <c r="B36" s="82"/>
      <c r="C36" s="32" t="s">
        <v>49</v>
      </c>
      <c r="D36" s="82"/>
    </row>
    <row r="37" ht="16.5" customHeight="1" spans="1:4">
      <c r="A37" s="185" t="s">
        <v>50</v>
      </c>
      <c r="B37" s="82">
        <v>46703329</v>
      </c>
      <c r="C37" s="185" t="s">
        <v>51</v>
      </c>
      <c r="D37" s="82">
        <v>46703329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3"/>
  <sheetViews>
    <sheetView showGridLines="0" showZeros="0" workbookViewId="0">
      <pane ySplit="1" topLeftCell="A2" activePane="bottomLeft" state="frozen"/>
      <selection/>
      <selection pane="bottomLeft" activeCell="I9" sqref="I9"/>
    </sheetView>
  </sheetViews>
  <sheetFormatPr defaultColWidth="8.575" defaultRowHeight="12.75" customHeight="1"/>
  <cols>
    <col min="1" max="1" width="15.8916666666667" customWidth="1"/>
    <col min="2" max="2" width="35" customWidth="1"/>
    <col min="3" max="19" width="22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7.25" customHeight="1" spans="1:1">
      <c r="A2" s="66" t="s">
        <v>52</v>
      </c>
    </row>
    <row r="3" ht="41.25" customHeight="1" spans="1:1">
      <c r="A3" s="42" t="str">
        <f>"2025"&amp;"年部门收入预算表"</f>
        <v>2025年部门收入预算表</v>
      </c>
    </row>
    <row r="4" ht="17.25" customHeight="1" spans="1:19">
      <c r="A4" s="45" t="str">
        <f>"单位名称："&amp;"昆明市官渡区中闸小学"</f>
        <v>单位名称：昆明市官渡区中闸小学</v>
      </c>
      <c r="S4" s="47" t="s">
        <v>1</v>
      </c>
    </row>
    <row r="5" ht="21.75" customHeight="1" spans="1:19">
      <c r="A5" s="201" t="s">
        <v>53</v>
      </c>
      <c r="B5" s="202" t="s">
        <v>54</v>
      </c>
      <c r="C5" s="202" t="s">
        <v>55</v>
      </c>
      <c r="D5" s="203" t="s">
        <v>56</v>
      </c>
      <c r="E5" s="203"/>
      <c r="F5" s="203"/>
      <c r="G5" s="203"/>
      <c r="H5" s="203"/>
      <c r="I5" s="133"/>
      <c r="J5" s="203"/>
      <c r="K5" s="203"/>
      <c r="L5" s="203"/>
      <c r="M5" s="203"/>
      <c r="N5" s="210"/>
      <c r="O5" s="203" t="s">
        <v>45</v>
      </c>
      <c r="P5" s="203"/>
      <c r="Q5" s="203"/>
      <c r="R5" s="203"/>
      <c r="S5" s="210"/>
    </row>
    <row r="6" ht="27" customHeight="1" spans="1:19">
      <c r="A6" s="204"/>
      <c r="B6" s="205"/>
      <c r="C6" s="205"/>
      <c r="D6" s="205" t="s">
        <v>57</v>
      </c>
      <c r="E6" s="205" t="s">
        <v>58</v>
      </c>
      <c r="F6" s="205" t="s">
        <v>59</v>
      </c>
      <c r="G6" s="205" t="s">
        <v>60</v>
      </c>
      <c r="H6" s="205" t="s">
        <v>61</v>
      </c>
      <c r="I6" s="211" t="s">
        <v>62</v>
      </c>
      <c r="J6" s="212"/>
      <c r="K6" s="212"/>
      <c r="L6" s="212"/>
      <c r="M6" s="212"/>
      <c r="N6" s="213"/>
      <c r="O6" s="205" t="s">
        <v>57</v>
      </c>
      <c r="P6" s="205" t="s">
        <v>58</v>
      </c>
      <c r="Q6" s="205" t="s">
        <v>59</v>
      </c>
      <c r="R6" s="205" t="s">
        <v>60</v>
      </c>
      <c r="S6" s="205" t="s">
        <v>63</v>
      </c>
    </row>
    <row r="7" ht="30" customHeight="1" spans="1:19">
      <c r="A7" s="206"/>
      <c r="B7" s="108"/>
      <c r="C7" s="117"/>
      <c r="D7" s="117"/>
      <c r="E7" s="117"/>
      <c r="F7" s="117"/>
      <c r="G7" s="117"/>
      <c r="H7" s="117"/>
      <c r="I7" s="73" t="s">
        <v>57</v>
      </c>
      <c r="J7" s="213" t="s">
        <v>64</v>
      </c>
      <c r="K7" s="213" t="s">
        <v>65</v>
      </c>
      <c r="L7" s="213" t="s">
        <v>66</v>
      </c>
      <c r="M7" s="213" t="s">
        <v>67</v>
      </c>
      <c r="N7" s="213" t="s">
        <v>68</v>
      </c>
      <c r="O7" s="214"/>
      <c r="P7" s="214"/>
      <c r="Q7" s="214"/>
      <c r="R7" s="214"/>
      <c r="S7" s="117"/>
    </row>
    <row r="8" ht="15" customHeight="1" spans="1:19">
      <c r="A8" s="207">
        <v>1</v>
      </c>
      <c r="B8" s="207">
        <v>2</v>
      </c>
      <c r="C8" s="207">
        <v>3</v>
      </c>
      <c r="D8" s="207">
        <v>4</v>
      </c>
      <c r="E8" s="207">
        <v>5</v>
      </c>
      <c r="F8" s="207">
        <v>6</v>
      </c>
      <c r="G8" s="207">
        <v>7</v>
      </c>
      <c r="H8" s="207">
        <v>8</v>
      </c>
      <c r="I8" s="73">
        <v>9</v>
      </c>
      <c r="J8" s="207">
        <v>10</v>
      </c>
      <c r="K8" s="207">
        <v>11</v>
      </c>
      <c r="L8" s="207">
        <v>12</v>
      </c>
      <c r="M8" s="207">
        <v>13</v>
      </c>
      <c r="N8" s="207">
        <v>14</v>
      </c>
      <c r="O8" s="207">
        <v>15</v>
      </c>
      <c r="P8" s="207">
        <v>16</v>
      </c>
      <c r="Q8" s="207">
        <v>17</v>
      </c>
      <c r="R8" s="207">
        <v>18</v>
      </c>
      <c r="S8" s="207">
        <v>19</v>
      </c>
    </row>
    <row r="9" ht="18" customHeight="1" spans="1:19">
      <c r="A9" s="23" t="s">
        <v>69</v>
      </c>
      <c r="B9" s="23" t="s">
        <v>70</v>
      </c>
      <c r="C9" s="82">
        <v>46703329</v>
      </c>
      <c r="D9" s="82">
        <v>46703329</v>
      </c>
      <c r="E9" s="82">
        <v>43249029</v>
      </c>
      <c r="F9" s="82"/>
      <c r="G9" s="82"/>
      <c r="H9" s="82"/>
      <c r="I9" s="82">
        <v>3454300</v>
      </c>
      <c r="J9" s="82"/>
      <c r="K9" s="82"/>
      <c r="L9" s="82"/>
      <c r="M9" s="82"/>
      <c r="N9" s="82">
        <v>3454300</v>
      </c>
      <c r="O9" s="82"/>
      <c r="P9" s="82"/>
      <c r="Q9" s="82"/>
      <c r="R9" s="82"/>
      <c r="S9" s="82"/>
    </row>
    <row r="10" ht="18" customHeight="1" spans="1:19">
      <c r="A10" s="208"/>
      <c r="B10" s="208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</row>
    <row r="11" ht="18" customHeight="1" spans="1:19">
      <c r="A11" s="208"/>
      <c r="B11" s="208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</row>
    <row r="12" ht="18" customHeight="1" spans="1:19">
      <c r="A12" s="208"/>
      <c r="B12" s="208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</row>
    <row r="13" ht="18" customHeight="1" spans="1:19">
      <c r="A13" s="50" t="s">
        <v>55</v>
      </c>
      <c r="B13" s="209"/>
      <c r="C13" s="82">
        <v>46703329</v>
      </c>
      <c r="D13" s="82">
        <v>46703329</v>
      </c>
      <c r="E13" s="82">
        <v>43249029</v>
      </c>
      <c r="F13" s="82"/>
      <c r="G13" s="82"/>
      <c r="H13" s="82"/>
      <c r="I13" s="82">
        <v>3454300</v>
      </c>
      <c r="J13" s="82"/>
      <c r="K13" s="82"/>
      <c r="L13" s="82"/>
      <c r="M13" s="82"/>
      <c r="N13" s="82">
        <v>3454300</v>
      </c>
      <c r="O13" s="82"/>
      <c r="P13" s="82"/>
      <c r="Q13" s="82"/>
      <c r="R13" s="82"/>
      <c r="S13" s="82"/>
    </row>
  </sheetData>
  <mergeCells count="20">
    <mergeCell ref="A2:S2"/>
    <mergeCell ref="A3:S3"/>
    <mergeCell ref="A4:B4"/>
    <mergeCell ref="D5:N5"/>
    <mergeCell ref="O5:S5"/>
    <mergeCell ref="I6:N6"/>
    <mergeCell ref="A13:B13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O26"/>
  <sheetViews>
    <sheetView showGridLines="0" showZeros="0" workbookViewId="0">
      <pane ySplit="1" topLeftCell="A2" activePane="bottomLeft" state="frozen"/>
      <selection/>
      <selection pane="bottomLeft" activeCell="G18" sqref="G18"/>
    </sheetView>
  </sheetViews>
  <sheetFormatPr defaultColWidth="8.575" defaultRowHeight="12.75" customHeight="1"/>
  <cols>
    <col min="1" max="1" width="14.2833333333333" customWidth="1"/>
    <col min="2" max="2" width="37.575" customWidth="1"/>
    <col min="3" max="8" width="24.575" customWidth="1"/>
    <col min="9" max="9" width="26.7083333333333" customWidth="1"/>
    <col min="10" max="11" width="24.425" customWidth="1"/>
    <col min="12" max="15" width="24.575" customWidth="1"/>
  </cols>
  <sheetData>
    <row r="1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7.25" customHeight="1" spans="1:1">
      <c r="A2" s="47" t="s">
        <v>71</v>
      </c>
    </row>
    <row r="3" ht="41.25" customHeight="1" spans="1:1">
      <c r="A3" s="42" t="str">
        <f>"2025"&amp;"年部门支出预算表"</f>
        <v>2025年部门支出预算表</v>
      </c>
    </row>
    <row r="4" ht="17.25" customHeight="1" spans="1:15">
      <c r="A4" s="45" t="str">
        <f>"单位名称："&amp;"昆明市官渡区中闸小学"</f>
        <v>单位名称：昆明市官渡区中闸小学</v>
      </c>
      <c r="O4" s="47" t="s">
        <v>1</v>
      </c>
    </row>
    <row r="5" ht="27" customHeight="1" spans="1:15">
      <c r="A5" s="186" t="s">
        <v>72</v>
      </c>
      <c r="B5" s="186" t="s">
        <v>73</v>
      </c>
      <c r="C5" s="186" t="s">
        <v>55</v>
      </c>
      <c r="D5" s="187" t="s">
        <v>58</v>
      </c>
      <c r="E5" s="188"/>
      <c r="F5" s="189"/>
      <c r="G5" s="190" t="s">
        <v>59</v>
      </c>
      <c r="H5" s="190" t="s">
        <v>60</v>
      </c>
      <c r="I5" s="190" t="s">
        <v>74</v>
      </c>
      <c r="J5" s="187" t="s">
        <v>62</v>
      </c>
      <c r="K5" s="188"/>
      <c r="L5" s="188"/>
      <c r="M5" s="188"/>
      <c r="N5" s="198"/>
      <c r="O5" s="199"/>
    </row>
    <row r="6" ht="42" customHeight="1" spans="1:15">
      <c r="A6" s="191"/>
      <c r="B6" s="191"/>
      <c r="C6" s="192"/>
      <c r="D6" s="193" t="s">
        <v>57</v>
      </c>
      <c r="E6" s="193" t="s">
        <v>75</v>
      </c>
      <c r="F6" s="193" t="s">
        <v>76</v>
      </c>
      <c r="G6" s="192"/>
      <c r="H6" s="192"/>
      <c r="I6" s="200"/>
      <c r="J6" s="193" t="s">
        <v>57</v>
      </c>
      <c r="K6" s="180" t="s">
        <v>77</v>
      </c>
      <c r="L6" s="180" t="s">
        <v>78</v>
      </c>
      <c r="M6" s="180" t="s">
        <v>79</v>
      </c>
      <c r="N6" s="180" t="s">
        <v>80</v>
      </c>
      <c r="O6" s="180" t="s">
        <v>81</v>
      </c>
    </row>
    <row r="7" ht="18" customHeight="1" spans="1:15">
      <c r="A7" s="53" t="s">
        <v>82</v>
      </c>
      <c r="B7" s="53" t="s">
        <v>83</v>
      </c>
      <c r="C7" s="53" t="s">
        <v>84</v>
      </c>
      <c r="D7" s="57" t="s">
        <v>85</v>
      </c>
      <c r="E7" s="57" t="s">
        <v>86</v>
      </c>
      <c r="F7" s="57" t="s">
        <v>87</v>
      </c>
      <c r="G7" s="57" t="s">
        <v>88</v>
      </c>
      <c r="H7" s="57" t="s">
        <v>89</v>
      </c>
      <c r="I7" s="57" t="s">
        <v>90</v>
      </c>
      <c r="J7" s="57" t="s">
        <v>91</v>
      </c>
      <c r="K7" s="57" t="s">
        <v>92</v>
      </c>
      <c r="L7" s="57" t="s">
        <v>93</v>
      </c>
      <c r="M7" s="57" t="s">
        <v>94</v>
      </c>
      <c r="N7" s="53" t="s">
        <v>95</v>
      </c>
      <c r="O7" s="57" t="s">
        <v>96</v>
      </c>
    </row>
    <row r="8" ht="21" customHeight="1" spans="1:15">
      <c r="A8" s="194" t="s">
        <v>97</v>
      </c>
      <c r="B8" s="194" t="s">
        <v>98</v>
      </c>
      <c r="C8" s="171">
        <v>35802317</v>
      </c>
      <c r="D8" s="171">
        <v>32348017</v>
      </c>
      <c r="E8" s="171">
        <v>31485017</v>
      </c>
      <c r="F8" s="146">
        <v>863000</v>
      </c>
      <c r="G8" s="174"/>
      <c r="H8" s="174"/>
      <c r="I8" s="174"/>
      <c r="J8" s="146">
        <v>3454300</v>
      </c>
      <c r="K8" s="174"/>
      <c r="L8" s="174"/>
      <c r="M8" s="174"/>
      <c r="N8" s="171"/>
      <c r="O8" s="146">
        <v>3454300</v>
      </c>
    </row>
    <row r="9" ht="18" customHeight="1" spans="1:15">
      <c r="A9" s="194" t="s">
        <v>99</v>
      </c>
      <c r="B9" s="194" t="s">
        <v>100</v>
      </c>
      <c r="C9" s="171">
        <v>35745317</v>
      </c>
      <c r="D9" s="171">
        <v>32291017</v>
      </c>
      <c r="E9" s="174">
        <v>31428017</v>
      </c>
      <c r="F9" s="146">
        <v>863000</v>
      </c>
      <c r="G9" s="174"/>
      <c r="H9" s="174"/>
      <c r="I9" s="174"/>
      <c r="J9" s="146">
        <v>3454300</v>
      </c>
      <c r="K9" s="174"/>
      <c r="L9" s="174"/>
      <c r="M9" s="174"/>
      <c r="N9" s="171"/>
      <c r="O9" s="146">
        <v>3454300</v>
      </c>
    </row>
    <row r="10" ht="18" customHeight="1" spans="1:15">
      <c r="A10" s="194" t="s">
        <v>101</v>
      </c>
      <c r="B10" s="194" t="s">
        <v>102</v>
      </c>
      <c r="C10" s="171">
        <v>35745317</v>
      </c>
      <c r="D10" s="171">
        <v>32291017</v>
      </c>
      <c r="E10" s="174">
        <v>31428017</v>
      </c>
      <c r="F10" s="146">
        <v>863000</v>
      </c>
      <c r="G10" s="174"/>
      <c r="H10" s="174"/>
      <c r="I10" s="174"/>
      <c r="J10" s="146">
        <v>3454300</v>
      </c>
      <c r="K10" s="174"/>
      <c r="L10" s="174"/>
      <c r="M10" s="174"/>
      <c r="N10" s="171"/>
      <c r="O10" s="146">
        <v>3454300</v>
      </c>
    </row>
    <row r="11" ht="18" customHeight="1" spans="1:15">
      <c r="A11" s="194" t="s">
        <v>103</v>
      </c>
      <c r="B11" s="194" t="s">
        <v>104</v>
      </c>
      <c r="C11" s="175">
        <v>57000</v>
      </c>
      <c r="D11" s="175">
        <v>57000</v>
      </c>
      <c r="E11" s="175">
        <v>57000</v>
      </c>
      <c r="F11" s="174"/>
      <c r="G11" s="174"/>
      <c r="H11" s="174"/>
      <c r="I11" s="174"/>
      <c r="J11" s="174"/>
      <c r="K11" s="174"/>
      <c r="L11" s="174"/>
      <c r="M11" s="174"/>
      <c r="N11" s="171"/>
      <c r="O11" s="171"/>
    </row>
    <row r="12" ht="18" customHeight="1" spans="1:15">
      <c r="A12" s="194" t="s">
        <v>105</v>
      </c>
      <c r="B12" s="194" t="s">
        <v>106</v>
      </c>
      <c r="C12" s="175">
        <v>57000</v>
      </c>
      <c r="D12" s="175">
        <v>57000</v>
      </c>
      <c r="E12" s="175">
        <v>57000</v>
      </c>
      <c r="F12" s="174"/>
      <c r="G12" s="174"/>
      <c r="H12" s="174"/>
      <c r="I12" s="174"/>
      <c r="J12" s="174"/>
      <c r="K12" s="174"/>
      <c r="L12" s="174"/>
      <c r="M12" s="174"/>
      <c r="N12" s="171"/>
      <c r="O12" s="171"/>
    </row>
    <row r="13" ht="18" customHeight="1" spans="1:15">
      <c r="A13" s="194" t="s">
        <v>107</v>
      </c>
      <c r="B13" s="194" t="s">
        <v>108</v>
      </c>
      <c r="C13" s="175">
        <v>5243810</v>
      </c>
      <c r="D13" s="175">
        <v>5243810</v>
      </c>
      <c r="E13" s="175">
        <v>5243810</v>
      </c>
      <c r="F13" s="174"/>
      <c r="G13" s="174"/>
      <c r="H13" s="174"/>
      <c r="I13" s="174"/>
      <c r="J13" s="174"/>
      <c r="K13" s="174"/>
      <c r="L13" s="174"/>
      <c r="M13" s="174"/>
      <c r="N13" s="171"/>
      <c r="O13" s="171"/>
    </row>
    <row r="14" ht="18" customHeight="1" spans="1:15">
      <c r="A14" s="194" t="s">
        <v>109</v>
      </c>
      <c r="B14" s="194" t="s">
        <v>110</v>
      </c>
      <c r="C14" s="175">
        <v>5243810</v>
      </c>
      <c r="D14" s="175">
        <v>5243810</v>
      </c>
      <c r="E14" s="175">
        <v>5243810</v>
      </c>
      <c r="F14" s="174"/>
      <c r="G14" s="174"/>
      <c r="H14" s="174"/>
      <c r="I14" s="174"/>
      <c r="J14" s="174"/>
      <c r="K14" s="174"/>
      <c r="L14" s="174"/>
      <c r="M14" s="174"/>
      <c r="N14" s="171"/>
      <c r="O14" s="171"/>
    </row>
    <row r="15" ht="18" customHeight="1" spans="1:15">
      <c r="A15" s="194" t="s">
        <v>111</v>
      </c>
      <c r="B15" s="194" t="s">
        <v>112</v>
      </c>
      <c r="C15" s="175">
        <v>833000</v>
      </c>
      <c r="D15" s="175">
        <v>833000</v>
      </c>
      <c r="E15" s="175">
        <v>833000</v>
      </c>
      <c r="F15" s="174"/>
      <c r="G15" s="174"/>
      <c r="H15" s="174"/>
      <c r="I15" s="174"/>
      <c r="J15" s="174"/>
      <c r="K15" s="174"/>
      <c r="L15" s="174"/>
      <c r="M15" s="174"/>
      <c r="N15" s="171"/>
      <c r="O15" s="171"/>
    </row>
    <row r="16" ht="18" customHeight="1" spans="1:15">
      <c r="A16" s="194" t="s">
        <v>113</v>
      </c>
      <c r="B16" s="194" t="s">
        <v>114</v>
      </c>
      <c r="C16" s="175">
        <v>3290330</v>
      </c>
      <c r="D16" s="175">
        <v>3290330</v>
      </c>
      <c r="E16" s="175">
        <v>3290330</v>
      </c>
      <c r="F16" s="174"/>
      <c r="G16" s="174"/>
      <c r="H16" s="174"/>
      <c r="I16" s="174"/>
      <c r="J16" s="174"/>
      <c r="K16" s="174"/>
      <c r="L16" s="174"/>
      <c r="M16" s="174"/>
      <c r="N16" s="171"/>
      <c r="O16" s="171"/>
    </row>
    <row r="17" ht="18" customHeight="1" spans="1:15">
      <c r="A17" s="194" t="s">
        <v>115</v>
      </c>
      <c r="B17" s="194" t="s">
        <v>116</v>
      </c>
      <c r="C17" s="175">
        <v>1120480</v>
      </c>
      <c r="D17" s="175">
        <v>1120480</v>
      </c>
      <c r="E17" s="175">
        <v>1120480</v>
      </c>
      <c r="F17" s="174"/>
      <c r="G17" s="174"/>
      <c r="H17" s="174"/>
      <c r="I17" s="174"/>
      <c r="J17" s="174"/>
      <c r="K17" s="174"/>
      <c r="L17" s="174"/>
      <c r="M17" s="174"/>
      <c r="N17" s="171"/>
      <c r="O17" s="171"/>
    </row>
    <row r="18" ht="18" customHeight="1" spans="1:15">
      <c r="A18" s="194" t="s">
        <v>117</v>
      </c>
      <c r="B18" s="194" t="s">
        <v>118</v>
      </c>
      <c r="C18" s="175">
        <v>3189452</v>
      </c>
      <c r="D18" s="175">
        <v>3189452</v>
      </c>
      <c r="E18" s="175">
        <v>3189452</v>
      </c>
      <c r="F18" s="174"/>
      <c r="G18" s="174"/>
      <c r="H18" s="174"/>
      <c r="I18" s="174"/>
      <c r="J18" s="174"/>
      <c r="K18" s="174"/>
      <c r="L18" s="174"/>
      <c r="M18" s="174"/>
      <c r="N18" s="171"/>
      <c r="O18" s="171"/>
    </row>
    <row r="19" ht="18" customHeight="1" spans="1:15">
      <c r="A19" s="194" t="s">
        <v>119</v>
      </c>
      <c r="B19" s="194" t="s">
        <v>120</v>
      </c>
      <c r="C19" s="175">
        <v>3189452</v>
      </c>
      <c r="D19" s="175">
        <v>3189452</v>
      </c>
      <c r="E19" s="175">
        <v>3189452</v>
      </c>
      <c r="F19" s="174"/>
      <c r="G19" s="174"/>
      <c r="H19" s="174"/>
      <c r="I19" s="174"/>
      <c r="J19" s="174"/>
      <c r="K19" s="174"/>
      <c r="L19" s="174"/>
      <c r="M19" s="174"/>
      <c r="N19" s="171"/>
      <c r="O19" s="171"/>
    </row>
    <row r="20" ht="18" customHeight="1" spans="1:15">
      <c r="A20" s="194" t="s">
        <v>121</v>
      </c>
      <c r="B20" s="194" t="s">
        <v>122</v>
      </c>
      <c r="C20" s="175">
        <v>1624610</v>
      </c>
      <c r="D20" s="175">
        <v>1624610</v>
      </c>
      <c r="E20" s="175">
        <v>1624610</v>
      </c>
      <c r="F20" s="174"/>
      <c r="G20" s="174"/>
      <c r="H20" s="174"/>
      <c r="I20" s="174"/>
      <c r="J20" s="174"/>
      <c r="K20" s="174"/>
      <c r="L20" s="174"/>
      <c r="M20" s="174"/>
      <c r="N20" s="171"/>
      <c r="O20" s="171"/>
    </row>
    <row r="21" ht="18" customHeight="1" spans="1:15">
      <c r="A21" s="194" t="s">
        <v>123</v>
      </c>
      <c r="B21" s="194" t="s">
        <v>124</v>
      </c>
      <c r="C21" s="174">
        <v>1028230</v>
      </c>
      <c r="D21" s="174">
        <v>1028230</v>
      </c>
      <c r="E21" s="174">
        <v>1028230</v>
      </c>
      <c r="F21" s="174"/>
      <c r="G21" s="174"/>
      <c r="H21" s="174"/>
      <c r="I21" s="174"/>
      <c r="J21" s="174"/>
      <c r="K21" s="174"/>
      <c r="L21" s="174"/>
      <c r="M21" s="174"/>
      <c r="N21" s="171"/>
      <c r="O21" s="171"/>
    </row>
    <row r="22" ht="18" customHeight="1" spans="1:15">
      <c r="A22" s="194" t="s">
        <v>125</v>
      </c>
      <c r="B22" s="194" t="s">
        <v>126</v>
      </c>
      <c r="C22" s="174">
        <v>536612</v>
      </c>
      <c r="D22" s="174">
        <v>536612</v>
      </c>
      <c r="E22" s="174">
        <v>536612</v>
      </c>
      <c r="F22" s="174"/>
      <c r="G22" s="174"/>
      <c r="H22" s="174"/>
      <c r="I22" s="174"/>
      <c r="J22" s="174"/>
      <c r="K22" s="174"/>
      <c r="L22" s="174"/>
      <c r="M22" s="174"/>
      <c r="N22" s="171"/>
      <c r="O22" s="171"/>
    </row>
    <row r="23" ht="18" customHeight="1" spans="1:15">
      <c r="A23" s="194" t="s">
        <v>127</v>
      </c>
      <c r="B23" s="194" t="s">
        <v>128</v>
      </c>
      <c r="C23" s="174">
        <v>2467750</v>
      </c>
      <c r="D23" s="174">
        <v>2467750</v>
      </c>
      <c r="E23" s="174">
        <v>2467750</v>
      </c>
      <c r="F23" s="174"/>
      <c r="G23" s="174"/>
      <c r="H23" s="174"/>
      <c r="I23" s="174"/>
      <c r="J23" s="174"/>
      <c r="K23" s="174"/>
      <c r="L23" s="174"/>
      <c r="M23" s="174"/>
      <c r="N23" s="171"/>
      <c r="O23" s="171"/>
    </row>
    <row r="24" ht="18" customHeight="1" spans="1:15">
      <c r="A24" s="194" t="s">
        <v>129</v>
      </c>
      <c r="B24" s="194" t="s">
        <v>130</v>
      </c>
      <c r="C24" s="174">
        <v>2467750</v>
      </c>
      <c r="D24" s="174">
        <v>2467750</v>
      </c>
      <c r="E24" s="174">
        <v>2467750</v>
      </c>
      <c r="F24" s="174"/>
      <c r="G24" s="174"/>
      <c r="H24" s="174"/>
      <c r="I24" s="174"/>
      <c r="J24" s="174"/>
      <c r="K24" s="174"/>
      <c r="L24" s="174"/>
      <c r="M24" s="174"/>
      <c r="N24" s="171"/>
      <c r="O24" s="171"/>
    </row>
    <row r="25" ht="18" customHeight="1" spans="1:15">
      <c r="A25" s="194" t="s">
        <v>131</v>
      </c>
      <c r="B25" s="194" t="s">
        <v>132</v>
      </c>
      <c r="C25" s="174">
        <v>2467750</v>
      </c>
      <c r="D25" s="174">
        <v>2467750</v>
      </c>
      <c r="E25" s="174">
        <v>2467750</v>
      </c>
      <c r="F25" s="174"/>
      <c r="G25" s="174"/>
      <c r="H25" s="174"/>
      <c r="I25" s="174"/>
      <c r="J25" s="174"/>
      <c r="K25" s="174"/>
      <c r="L25" s="174"/>
      <c r="M25" s="174"/>
      <c r="N25" s="171"/>
      <c r="O25" s="171"/>
    </row>
    <row r="26" ht="18" customHeight="1" spans="1:15">
      <c r="A26" s="195" t="s">
        <v>133</v>
      </c>
      <c r="B26" s="196"/>
      <c r="C26" s="174">
        <v>46703329</v>
      </c>
      <c r="D26" s="175">
        <v>43249029</v>
      </c>
      <c r="E26" s="174">
        <v>42386029</v>
      </c>
      <c r="F26" s="146">
        <v>863000</v>
      </c>
      <c r="G26" s="197"/>
      <c r="H26" s="197"/>
      <c r="I26" s="197" t="s">
        <v>134</v>
      </c>
      <c r="J26" s="146">
        <v>3454300</v>
      </c>
      <c r="K26" s="197" t="s">
        <v>134</v>
      </c>
      <c r="L26" s="197" t="s">
        <v>134</v>
      </c>
      <c r="M26" s="197" t="s">
        <v>134</v>
      </c>
      <c r="N26" s="197" t="s">
        <v>134</v>
      </c>
      <c r="O26" s="146">
        <v>3454300</v>
      </c>
    </row>
  </sheetData>
  <mergeCells count="12">
    <mergeCell ref="A2:O2"/>
    <mergeCell ref="A3:O3"/>
    <mergeCell ref="A4:B4"/>
    <mergeCell ref="D5:F5"/>
    <mergeCell ref="J5:O5"/>
    <mergeCell ref="A26:B26"/>
    <mergeCell ref="A5:A6"/>
    <mergeCell ref="B5:B6"/>
    <mergeCell ref="C5:C6"/>
    <mergeCell ref="G5:G6"/>
    <mergeCell ref="H5:H6"/>
    <mergeCell ref="I5:I6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5"/>
  <sheetViews>
    <sheetView showGridLines="0" showZeros="0" workbookViewId="0">
      <pane ySplit="1" topLeftCell="A2" activePane="bottomLeft" state="frozen"/>
      <selection/>
      <selection pane="bottomLeft" activeCell="B35" sqref="B35"/>
    </sheetView>
  </sheetViews>
  <sheetFormatPr defaultColWidth="8.575" defaultRowHeight="12.75" customHeight="1" outlineLevelCol="3"/>
  <cols>
    <col min="1" max="4" width="35.575" customWidth="1"/>
  </cols>
  <sheetData>
    <row r="1" customHeight="1" spans="1:4">
      <c r="A1" s="1"/>
      <c r="B1" s="1"/>
      <c r="C1" s="1"/>
      <c r="D1" s="1"/>
    </row>
    <row r="2" ht="15" customHeight="1" spans="1:4">
      <c r="A2" s="43"/>
      <c r="B2" s="47"/>
      <c r="C2" s="47"/>
      <c r="D2" s="47" t="s">
        <v>135</v>
      </c>
    </row>
    <row r="3" ht="41.25" customHeight="1" spans="1:1">
      <c r="A3" s="42" t="str">
        <f>"2025"&amp;"年部门财政拨款收支预算总表"</f>
        <v>2025年部门财政拨款收支预算总表</v>
      </c>
    </row>
    <row r="4" ht="17.25" customHeight="1" spans="1:4">
      <c r="A4" s="45" t="str">
        <f>"单位名称："&amp;"昆明市官渡区中闸小学"</f>
        <v>单位名称：昆明市官渡区中闸小学</v>
      </c>
      <c r="B4" s="179"/>
      <c r="D4" s="47" t="s">
        <v>1</v>
      </c>
    </row>
    <row r="5" ht="17.25" customHeight="1" spans="1:4">
      <c r="A5" s="180" t="s">
        <v>2</v>
      </c>
      <c r="B5" s="181"/>
      <c r="C5" s="180" t="s">
        <v>3</v>
      </c>
      <c r="D5" s="181"/>
    </row>
    <row r="6" ht="18.75" customHeight="1" spans="1:4">
      <c r="A6" s="180" t="s">
        <v>4</v>
      </c>
      <c r="B6" s="180" t="s">
        <v>5</v>
      </c>
      <c r="C6" s="180" t="s">
        <v>6</v>
      </c>
      <c r="D6" s="180" t="s">
        <v>5</v>
      </c>
    </row>
    <row r="7" ht="16.5" customHeight="1" spans="1:4">
      <c r="A7" s="182" t="s">
        <v>136</v>
      </c>
      <c r="B7" s="82">
        <v>43249029</v>
      </c>
      <c r="C7" s="182" t="s">
        <v>137</v>
      </c>
      <c r="D7" s="82">
        <v>43249029</v>
      </c>
    </row>
    <row r="8" ht="16.5" customHeight="1" spans="1:4">
      <c r="A8" s="182" t="s">
        <v>138</v>
      </c>
      <c r="B8" s="82">
        <v>43249029</v>
      </c>
      <c r="C8" s="182" t="s">
        <v>139</v>
      </c>
      <c r="D8" s="82"/>
    </row>
    <row r="9" ht="16.5" customHeight="1" spans="1:4">
      <c r="A9" s="182" t="s">
        <v>140</v>
      </c>
      <c r="B9" s="82"/>
      <c r="C9" s="182" t="s">
        <v>141</v>
      </c>
      <c r="D9" s="82"/>
    </row>
    <row r="10" ht="16.5" customHeight="1" spans="1:4">
      <c r="A10" s="182" t="s">
        <v>142</v>
      </c>
      <c r="B10" s="82"/>
      <c r="C10" s="182" t="s">
        <v>143</v>
      </c>
      <c r="D10" s="82"/>
    </row>
    <row r="11" ht="16.5" customHeight="1" spans="1:4">
      <c r="A11" s="182" t="s">
        <v>144</v>
      </c>
      <c r="B11" s="82"/>
      <c r="C11" s="182" t="s">
        <v>145</v>
      </c>
      <c r="D11" s="82"/>
    </row>
    <row r="12" ht="16.5" customHeight="1" spans="1:4">
      <c r="A12" s="182" t="s">
        <v>138</v>
      </c>
      <c r="B12" s="82"/>
      <c r="C12" s="182" t="s">
        <v>146</v>
      </c>
      <c r="D12" s="171">
        <v>32348017</v>
      </c>
    </row>
    <row r="13" ht="16.5" customHeight="1" spans="1:4">
      <c r="A13" s="183" t="s">
        <v>140</v>
      </c>
      <c r="B13" s="82"/>
      <c r="C13" s="71" t="s">
        <v>147</v>
      </c>
      <c r="D13" s="172"/>
    </row>
    <row r="14" ht="16.5" customHeight="1" spans="1:4">
      <c r="A14" s="183" t="s">
        <v>142</v>
      </c>
      <c r="B14" s="82"/>
      <c r="C14" s="71" t="s">
        <v>148</v>
      </c>
      <c r="D14" s="172"/>
    </row>
    <row r="15" ht="16.5" customHeight="1" spans="1:4">
      <c r="A15" s="184"/>
      <c r="B15" s="82"/>
      <c r="C15" s="71" t="s">
        <v>149</v>
      </c>
      <c r="D15" s="172">
        <v>5243810</v>
      </c>
    </row>
    <row r="16" ht="16.5" customHeight="1" spans="1:4">
      <c r="A16" s="184"/>
      <c r="B16" s="82"/>
      <c r="C16" s="71" t="s">
        <v>150</v>
      </c>
      <c r="D16" s="172">
        <v>3189452</v>
      </c>
    </row>
    <row r="17" ht="16.5" customHeight="1" spans="1:4">
      <c r="A17" s="184"/>
      <c r="B17" s="82"/>
      <c r="C17" s="71" t="s">
        <v>151</v>
      </c>
      <c r="D17" s="82"/>
    </row>
    <row r="18" ht="16.5" customHeight="1" spans="1:4">
      <c r="A18" s="184"/>
      <c r="B18" s="82"/>
      <c r="C18" s="71" t="s">
        <v>152</v>
      </c>
      <c r="D18" s="82"/>
    </row>
    <row r="19" ht="16.5" customHeight="1" spans="1:4">
      <c r="A19" s="184"/>
      <c r="B19" s="82"/>
      <c r="C19" s="71" t="s">
        <v>153</v>
      </c>
      <c r="D19" s="82"/>
    </row>
    <row r="20" ht="16.5" customHeight="1" spans="1:4">
      <c r="A20" s="184"/>
      <c r="B20" s="82"/>
      <c r="C20" s="71" t="s">
        <v>154</v>
      </c>
      <c r="D20" s="82"/>
    </row>
    <row r="21" ht="16.5" customHeight="1" spans="1:4">
      <c r="A21" s="184"/>
      <c r="B21" s="82"/>
      <c r="C21" s="71" t="s">
        <v>155</v>
      </c>
      <c r="D21" s="82"/>
    </row>
    <row r="22" ht="16.5" customHeight="1" spans="1:4">
      <c r="A22" s="184"/>
      <c r="B22" s="82"/>
      <c r="C22" s="71" t="s">
        <v>156</v>
      </c>
      <c r="D22" s="82"/>
    </row>
    <row r="23" ht="16.5" customHeight="1" spans="1:4">
      <c r="A23" s="184"/>
      <c r="B23" s="82"/>
      <c r="C23" s="71" t="s">
        <v>157</v>
      </c>
      <c r="D23" s="82"/>
    </row>
    <row r="24" ht="16.5" customHeight="1" spans="1:4">
      <c r="A24" s="184"/>
      <c r="B24" s="82"/>
      <c r="C24" s="71" t="s">
        <v>158</v>
      </c>
      <c r="D24" s="82"/>
    </row>
    <row r="25" ht="16.5" customHeight="1" spans="1:4">
      <c r="A25" s="184"/>
      <c r="B25" s="82"/>
      <c r="C25" s="71" t="s">
        <v>159</v>
      </c>
      <c r="D25" s="82"/>
    </row>
    <row r="26" ht="16.5" customHeight="1" spans="1:4">
      <c r="A26" s="184"/>
      <c r="B26" s="82"/>
      <c r="C26" s="71" t="s">
        <v>160</v>
      </c>
      <c r="D26" s="172">
        <v>2467750</v>
      </c>
    </row>
    <row r="27" ht="16.5" customHeight="1" spans="1:4">
      <c r="A27" s="184"/>
      <c r="B27" s="82"/>
      <c r="C27" s="71" t="s">
        <v>161</v>
      </c>
      <c r="D27" s="82"/>
    </row>
    <row r="28" ht="16.5" customHeight="1" spans="1:4">
      <c r="A28" s="184"/>
      <c r="B28" s="82"/>
      <c r="C28" s="71" t="s">
        <v>162</v>
      </c>
      <c r="D28" s="82"/>
    </row>
    <row r="29" ht="16.5" customHeight="1" spans="1:4">
      <c r="A29" s="184"/>
      <c r="B29" s="82"/>
      <c r="C29" s="71" t="s">
        <v>163</v>
      </c>
      <c r="D29" s="82"/>
    </row>
    <row r="30" ht="16.5" customHeight="1" spans="1:4">
      <c r="A30" s="184"/>
      <c r="B30" s="82"/>
      <c r="C30" s="71" t="s">
        <v>164</v>
      </c>
      <c r="D30" s="82"/>
    </row>
    <row r="31" ht="16.5" customHeight="1" spans="1:4">
      <c r="A31" s="184"/>
      <c r="B31" s="82"/>
      <c r="C31" s="71" t="s">
        <v>165</v>
      </c>
      <c r="D31" s="82"/>
    </row>
    <row r="32" ht="16.5" customHeight="1" spans="1:4">
      <c r="A32" s="184"/>
      <c r="B32" s="82"/>
      <c r="C32" s="183" t="s">
        <v>166</v>
      </c>
      <c r="D32" s="82"/>
    </row>
    <row r="33" ht="16.5" customHeight="1" spans="1:4">
      <c r="A33" s="184"/>
      <c r="B33" s="82"/>
      <c r="C33" s="183" t="s">
        <v>167</v>
      </c>
      <c r="D33" s="82"/>
    </row>
    <row r="34" ht="16.5" customHeight="1" spans="1:4">
      <c r="A34" s="184"/>
      <c r="B34" s="82"/>
      <c r="C34" s="30" t="s">
        <v>168</v>
      </c>
      <c r="D34" s="82"/>
    </row>
    <row r="35" ht="15" customHeight="1" spans="1:4">
      <c r="A35" s="185" t="s">
        <v>50</v>
      </c>
      <c r="B35" s="82">
        <v>43249029</v>
      </c>
      <c r="C35" s="185" t="s">
        <v>51</v>
      </c>
      <c r="D35" s="82">
        <v>43249029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26"/>
  <sheetViews>
    <sheetView showZeros="0" workbookViewId="0">
      <pane ySplit="1" topLeftCell="A2" activePane="bottomLeft" state="frozen"/>
      <selection/>
      <selection pane="bottomLeft" activeCell="D26" sqref="D26"/>
    </sheetView>
  </sheetViews>
  <sheetFormatPr defaultColWidth="9.14166666666667" defaultRowHeight="14.25" customHeight="1" outlineLevelCol="6"/>
  <cols>
    <col min="1" max="1" width="20.1416666666667" customWidth="1"/>
    <col min="2" max="2" width="44" customWidth="1"/>
    <col min="3" max="7" width="24.1416666666667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customHeight="1" spans="4:7">
      <c r="D2" s="137"/>
      <c r="F2" s="74"/>
      <c r="G2" s="147" t="s">
        <v>169</v>
      </c>
    </row>
    <row r="3" ht="41.25" customHeight="1" spans="1:7">
      <c r="A3" s="126" t="str">
        <f>"2025"&amp;"年一般公共预算支出预算表（按功能科目分类）"</f>
        <v>2025年一般公共预算支出预算表（按功能科目分类）</v>
      </c>
      <c r="B3" s="126"/>
      <c r="C3" s="126"/>
      <c r="D3" s="126"/>
      <c r="E3" s="126"/>
      <c r="F3" s="126"/>
      <c r="G3" s="126"/>
    </row>
    <row r="4" ht="18" customHeight="1" spans="1:7">
      <c r="A4" s="5" t="str">
        <f>"单位名称："&amp;"昆明市官渡区中闸小学"</f>
        <v>单位名称：昆明市官渡区中闸小学</v>
      </c>
      <c r="F4" s="123"/>
      <c r="G4" s="147" t="s">
        <v>1</v>
      </c>
    </row>
    <row r="5" ht="20.25" customHeight="1" spans="1:7">
      <c r="A5" s="167" t="s">
        <v>170</v>
      </c>
      <c r="B5" s="168"/>
      <c r="C5" s="127" t="s">
        <v>55</v>
      </c>
      <c r="D5" s="156" t="s">
        <v>75</v>
      </c>
      <c r="E5" s="12"/>
      <c r="F5" s="13"/>
      <c r="G5" s="143" t="s">
        <v>76</v>
      </c>
    </row>
    <row r="6" ht="20.25" customHeight="1" spans="1:7">
      <c r="A6" s="169" t="s">
        <v>72</v>
      </c>
      <c r="B6" s="169" t="s">
        <v>73</v>
      </c>
      <c r="C6" s="19"/>
      <c r="D6" s="132" t="s">
        <v>57</v>
      </c>
      <c r="E6" s="132" t="s">
        <v>171</v>
      </c>
      <c r="F6" s="132" t="s">
        <v>172</v>
      </c>
      <c r="G6" s="145"/>
    </row>
    <row r="7" ht="20.25" customHeight="1" spans="1:7">
      <c r="A7" s="61" t="s">
        <v>82</v>
      </c>
      <c r="B7" s="61" t="s">
        <v>83</v>
      </c>
      <c r="C7" s="61" t="s">
        <v>84</v>
      </c>
      <c r="D7" s="61" t="s">
        <v>85</v>
      </c>
      <c r="E7" s="61" t="s">
        <v>86</v>
      </c>
      <c r="F7" s="61" t="s">
        <v>87</v>
      </c>
      <c r="G7" s="61" t="s">
        <v>88</v>
      </c>
    </row>
    <row r="8" ht="20.25" customHeight="1" spans="1:7">
      <c r="A8" s="170" t="s">
        <v>97</v>
      </c>
      <c r="B8" s="170" t="s">
        <v>98</v>
      </c>
      <c r="C8" s="171">
        <v>32348017</v>
      </c>
      <c r="D8" s="171">
        <v>31485017</v>
      </c>
      <c r="E8" s="172">
        <v>29169002</v>
      </c>
      <c r="F8" s="173">
        <v>2316015</v>
      </c>
      <c r="G8" s="146">
        <v>863000</v>
      </c>
    </row>
    <row r="9" ht="20.25" customHeight="1" spans="1:7">
      <c r="A9" s="170" t="s">
        <v>99</v>
      </c>
      <c r="B9" s="170" t="s">
        <v>100</v>
      </c>
      <c r="C9" s="171">
        <v>32291017</v>
      </c>
      <c r="D9" s="174">
        <v>31428017</v>
      </c>
      <c r="E9" s="172">
        <v>29169002</v>
      </c>
      <c r="F9" s="172">
        <v>2259015</v>
      </c>
      <c r="G9" s="146">
        <v>863000</v>
      </c>
    </row>
    <row r="10" ht="20.25" customHeight="1" spans="1:7">
      <c r="A10" s="170" t="s">
        <v>101</v>
      </c>
      <c r="B10" s="170" t="s">
        <v>102</v>
      </c>
      <c r="C10" s="171">
        <v>32291017</v>
      </c>
      <c r="D10" s="174">
        <v>31428017</v>
      </c>
      <c r="E10" s="172">
        <v>29169002</v>
      </c>
      <c r="F10" s="172">
        <v>2259015</v>
      </c>
      <c r="G10" s="146">
        <v>863000</v>
      </c>
    </row>
    <row r="11" ht="20.25" customHeight="1" spans="1:7">
      <c r="A11" s="170" t="s">
        <v>103</v>
      </c>
      <c r="B11" s="170" t="s">
        <v>104</v>
      </c>
      <c r="C11" s="175">
        <v>57000</v>
      </c>
      <c r="D11" s="175">
        <v>57000</v>
      </c>
      <c r="E11" s="173"/>
      <c r="F11" s="172">
        <v>57000</v>
      </c>
      <c r="G11" s="174"/>
    </row>
    <row r="12" ht="20.25" customHeight="1" spans="1:7">
      <c r="A12" s="170" t="s">
        <v>105</v>
      </c>
      <c r="B12" s="170" t="s">
        <v>106</v>
      </c>
      <c r="C12" s="175">
        <v>57000</v>
      </c>
      <c r="D12" s="175">
        <v>57000</v>
      </c>
      <c r="E12" s="173"/>
      <c r="F12" s="172">
        <v>57000</v>
      </c>
      <c r="G12" s="174"/>
    </row>
    <row r="13" ht="20.25" customHeight="1" spans="1:7">
      <c r="A13" s="170" t="s">
        <v>107</v>
      </c>
      <c r="B13" s="170" t="s">
        <v>108</v>
      </c>
      <c r="C13" s="175">
        <v>5243810</v>
      </c>
      <c r="D13" s="175">
        <v>5243810</v>
      </c>
      <c r="E13" s="173">
        <v>5124810</v>
      </c>
      <c r="F13" s="172">
        <v>119000</v>
      </c>
      <c r="G13" s="174"/>
    </row>
    <row r="14" ht="20.25" customHeight="1" spans="1:7">
      <c r="A14" s="170" t="s">
        <v>109</v>
      </c>
      <c r="B14" s="170" t="s">
        <v>110</v>
      </c>
      <c r="C14" s="175">
        <v>5243810</v>
      </c>
      <c r="D14" s="175">
        <v>5243810</v>
      </c>
      <c r="E14" s="173">
        <v>5124810</v>
      </c>
      <c r="F14" s="172">
        <v>119000</v>
      </c>
      <c r="G14" s="174"/>
    </row>
    <row r="15" ht="20.25" customHeight="1" spans="1:7">
      <c r="A15" s="170" t="s">
        <v>111</v>
      </c>
      <c r="B15" s="170" t="s">
        <v>112</v>
      </c>
      <c r="C15" s="175">
        <v>833000</v>
      </c>
      <c r="D15" s="175">
        <v>833000</v>
      </c>
      <c r="E15" s="172">
        <v>714000</v>
      </c>
      <c r="F15" s="172">
        <v>119000</v>
      </c>
      <c r="G15" s="174"/>
    </row>
    <row r="16" ht="20.25" customHeight="1" spans="1:7">
      <c r="A16" s="170" t="s">
        <v>113</v>
      </c>
      <c r="B16" s="170" t="s">
        <v>114</v>
      </c>
      <c r="C16" s="175">
        <v>3290330</v>
      </c>
      <c r="D16" s="175">
        <v>3290330</v>
      </c>
      <c r="E16" s="172">
        <v>3290330</v>
      </c>
      <c r="F16" s="173"/>
      <c r="G16" s="174"/>
    </row>
    <row r="17" ht="20.25" customHeight="1" spans="1:7">
      <c r="A17" s="170" t="s">
        <v>115</v>
      </c>
      <c r="B17" s="170" t="s">
        <v>116</v>
      </c>
      <c r="C17" s="175">
        <v>1120480</v>
      </c>
      <c r="D17" s="175">
        <v>1120480</v>
      </c>
      <c r="E17" s="175">
        <v>1120480</v>
      </c>
      <c r="F17" s="173"/>
      <c r="G17" s="174"/>
    </row>
    <row r="18" ht="20.25" customHeight="1" spans="1:7">
      <c r="A18" s="170" t="s">
        <v>117</v>
      </c>
      <c r="B18" s="170" t="s">
        <v>118</v>
      </c>
      <c r="C18" s="175">
        <v>3189452</v>
      </c>
      <c r="D18" s="175">
        <v>3189452</v>
      </c>
      <c r="E18" s="175">
        <v>3189452</v>
      </c>
      <c r="F18" s="173"/>
      <c r="G18" s="174"/>
    </row>
    <row r="19" ht="20.25" customHeight="1" spans="1:7">
      <c r="A19" s="170" t="s">
        <v>119</v>
      </c>
      <c r="B19" s="170" t="s">
        <v>120</v>
      </c>
      <c r="C19" s="175">
        <v>3189452</v>
      </c>
      <c r="D19" s="175">
        <v>3189452</v>
      </c>
      <c r="E19" s="175">
        <v>3189452</v>
      </c>
      <c r="F19" s="173"/>
      <c r="G19" s="174"/>
    </row>
    <row r="20" ht="20.25" customHeight="1" spans="1:7">
      <c r="A20" s="170" t="s">
        <v>121</v>
      </c>
      <c r="B20" s="170" t="s">
        <v>122</v>
      </c>
      <c r="C20" s="175">
        <v>1624610</v>
      </c>
      <c r="D20" s="175">
        <v>1624610</v>
      </c>
      <c r="E20" s="175">
        <v>1624610</v>
      </c>
      <c r="F20" s="173"/>
      <c r="G20" s="174"/>
    </row>
    <row r="21" ht="20.25" customHeight="1" spans="1:7">
      <c r="A21" s="170" t="s">
        <v>123</v>
      </c>
      <c r="B21" s="170" t="s">
        <v>124</v>
      </c>
      <c r="C21" s="174">
        <v>1028230</v>
      </c>
      <c r="D21" s="174">
        <v>1028230</v>
      </c>
      <c r="E21" s="174">
        <v>1028230</v>
      </c>
      <c r="F21" s="173"/>
      <c r="G21" s="174"/>
    </row>
    <row r="22" ht="20.25" customHeight="1" spans="1:7">
      <c r="A22" s="170" t="s">
        <v>125</v>
      </c>
      <c r="B22" s="170" t="s">
        <v>126</v>
      </c>
      <c r="C22" s="174">
        <v>536612</v>
      </c>
      <c r="D22" s="174">
        <v>536612</v>
      </c>
      <c r="E22" s="174">
        <v>536612</v>
      </c>
      <c r="F22" s="173"/>
      <c r="G22" s="174"/>
    </row>
    <row r="23" ht="20.25" customHeight="1" spans="1:7">
      <c r="A23" s="170" t="s">
        <v>127</v>
      </c>
      <c r="B23" s="170" t="s">
        <v>128</v>
      </c>
      <c r="C23" s="174">
        <v>2467750</v>
      </c>
      <c r="D23" s="174">
        <v>2467750</v>
      </c>
      <c r="E23" s="174">
        <v>2467750</v>
      </c>
      <c r="F23" s="173"/>
      <c r="G23" s="174"/>
    </row>
    <row r="24" ht="20.25" customHeight="1" spans="1:7">
      <c r="A24" s="170" t="s">
        <v>129</v>
      </c>
      <c r="B24" s="170" t="s">
        <v>130</v>
      </c>
      <c r="C24" s="174">
        <v>2467750</v>
      </c>
      <c r="D24" s="174">
        <v>2467750</v>
      </c>
      <c r="E24" s="174">
        <v>2467750</v>
      </c>
      <c r="F24" s="173"/>
      <c r="G24" s="174"/>
    </row>
    <row r="25" ht="20.25" customHeight="1" spans="1:7">
      <c r="A25" s="170" t="s">
        <v>131</v>
      </c>
      <c r="B25" s="170" t="s">
        <v>132</v>
      </c>
      <c r="C25" s="174">
        <v>2467750</v>
      </c>
      <c r="D25" s="174">
        <v>2467750</v>
      </c>
      <c r="E25" s="174">
        <v>2467750</v>
      </c>
      <c r="F25" s="173"/>
      <c r="G25" s="174"/>
    </row>
    <row r="26" ht="20.25" customHeight="1" spans="1:7">
      <c r="A26" s="176" t="s">
        <v>133</v>
      </c>
      <c r="B26" s="177"/>
      <c r="C26" s="175">
        <v>43249029</v>
      </c>
      <c r="D26" s="174">
        <v>42386029</v>
      </c>
      <c r="E26" s="178">
        <v>39951014</v>
      </c>
      <c r="F26" s="178">
        <v>2435015</v>
      </c>
      <c r="G26" s="146">
        <v>863000</v>
      </c>
    </row>
  </sheetData>
  <mergeCells count="6">
    <mergeCell ref="A3:G3"/>
    <mergeCell ref="A5:B5"/>
    <mergeCell ref="D5:F5"/>
    <mergeCell ref="A26:B26"/>
    <mergeCell ref="C5:C6"/>
    <mergeCell ref="G5:G6"/>
  </mergeCells>
  <printOptions horizontalCentered="1"/>
  <pageMargins left="0.37" right="0.37" top="0.56" bottom="0.56" header="0.48" footer="0.48"/>
  <pageSetup paperSize="9" fitToHeight="10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9"/>
  <sheetViews>
    <sheetView showZeros="0" workbookViewId="0">
      <pane ySplit="1" topLeftCell="A2" activePane="bottomLeft" state="frozen"/>
      <selection/>
      <selection pane="bottomLeft" activeCell="B12" sqref="B12"/>
    </sheetView>
  </sheetViews>
  <sheetFormatPr defaultColWidth="10.425" defaultRowHeight="14.25" customHeight="1" outlineLevelCol="5"/>
  <cols>
    <col min="1" max="6" width="28.1416666666667" customWidth="1"/>
  </cols>
  <sheetData>
    <row r="1" customHeight="1" spans="1:6">
      <c r="A1" s="1"/>
      <c r="B1" s="1"/>
      <c r="C1" s="1"/>
      <c r="D1" s="1"/>
      <c r="E1" s="1"/>
      <c r="F1" s="1"/>
    </row>
    <row r="2" customHeight="1" spans="1:6">
      <c r="A2" s="44"/>
      <c r="B2" s="44"/>
      <c r="C2" s="44"/>
      <c r="D2" s="44"/>
      <c r="E2" s="43"/>
      <c r="F2" s="162" t="s">
        <v>173</v>
      </c>
    </row>
    <row r="3" ht="41.25" customHeight="1" spans="1:6">
      <c r="A3" s="163" t="str">
        <f>"2025"&amp;"年一般公共预算“三公”经费支出预算表"</f>
        <v>2025年一般公共预算“三公”经费支出预算表</v>
      </c>
      <c r="B3" s="44"/>
      <c r="C3" s="44"/>
      <c r="D3" s="44"/>
      <c r="E3" s="43"/>
      <c r="F3" s="44"/>
    </row>
    <row r="4" customHeight="1" spans="1:6">
      <c r="A4" s="113" t="str">
        <f>"单位名称："&amp;"昆明市官渡区中闸小学"</f>
        <v>单位名称：昆明市官渡区中闸小学</v>
      </c>
      <c r="B4" s="164"/>
      <c r="D4" s="44"/>
      <c r="E4" s="43"/>
      <c r="F4" s="66" t="s">
        <v>1</v>
      </c>
    </row>
    <row r="5" ht="27" customHeight="1" spans="1:6">
      <c r="A5" s="48" t="s">
        <v>174</v>
      </c>
      <c r="B5" s="48" t="s">
        <v>175</v>
      </c>
      <c r="C5" s="50" t="s">
        <v>176</v>
      </c>
      <c r="D5" s="48"/>
      <c r="E5" s="49"/>
      <c r="F5" s="48" t="s">
        <v>177</v>
      </c>
    </row>
    <row r="6" ht="28.5" customHeight="1" spans="1:6">
      <c r="A6" s="165"/>
      <c r="B6" s="52"/>
      <c r="C6" s="49" t="s">
        <v>57</v>
      </c>
      <c r="D6" s="49" t="s">
        <v>178</v>
      </c>
      <c r="E6" s="49" t="s">
        <v>179</v>
      </c>
      <c r="F6" s="51"/>
    </row>
    <row r="7" ht="17.25" customHeight="1" spans="1:6">
      <c r="A7" s="57" t="s">
        <v>82</v>
      </c>
      <c r="B7" s="57" t="s">
        <v>83</v>
      </c>
      <c r="C7" s="57" t="s">
        <v>84</v>
      </c>
      <c r="D7" s="57" t="s">
        <v>85</v>
      </c>
      <c r="E7" s="57" t="s">
        <v>86</v>
      </c>
      <c r="F7" s="57" t="s">
        <v>87</v>
      </c>
    </row>
    <row r="8" ht="17.25" customHeight="1" spans="1:6">
      <c r="A8" s="82"/>
      <c r="B8" s="82"/>
      <c r="C8" s="82"/>
      <c r="D8" s="82"/>
      <c r="E8" s="82"/>
      <c r="F8" s="82"/>
    </row>
    <row r="9" ht="66" customHeight="1" spans="1:1">
      <c r="A9" s="166" t="s">
        <v>180</v>
      </c>
    </row>
  </sheetData>
  <mergeCells count="6">
    <mergeCell ref="A3:F3"/>
    <mergeCell ref="A4:B4"/>
    <mergeCell ref="C5:E5"/>
    <mergeCell ref="A5:A6"/>
    <mergeCell ref="B5:B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38"/>
  <sheetViews>
    <sheetView showZeros="0" tabSelected="1" topLeftCell="B1" workbookViewId="0">
      <pane ySplit="1" topLeftCell="A8" activePane="bottomLeft" state="frozen"/>
      <selection/>
      <selection pane="bottomLeft" activeCell="D10" sqref="D10"/>
    </sheetView>
  </sheetViews>
  <sheetFormatPr defaultColWidth="9.14166666666667" defaultRowHeight="14.25" customHeight="1"/>
  <cols>
    <col min="1" max="2" width="32.85" customWidth="1"/>
    <col min="3" max="3" width="20.7083333333333" customWidth="1"/>
    <col min="4" max="4" width="31.2833333333333" customWidth="1"/>
    <col min="5" max="5" width="10.1416666666667" customWidth="1"/>
    <col min="6" max="6" width="17.575" customWidth="1"/>
    <col min="7" max="7" width="10.2833333333333" customWidth="1"/>
    <col min="8" max="8" width="23" customWidth="1"/>
    <col min="9" max="24" width="18.7083333333333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3.5" customHeight="1" spans="2:24">
      <c r="B2" s="137"/>
      <c r="C2" s="148"/>
      <c r="E2" s="149"/>
      <c r="F2" s="149"/>
      <c r="G2" s="149"/>
      <c r="H2" s="149"/>
      <c r="I2" s="86"/>
      <c r="J2" s="86"/>
      <c r="K2" s="86"/>
      <c r="L2" s="86"/>
      <c r="M2" s="86"/>
      <c r="N2" s="86"/>
      <c r="R2" s="86"/>
      <c r="V2" s="148"/>
      <c r="X2" s="3" t="s">
        <v>181</v>
      </c>
    </row>
    <row r="3" ht="45.75" customHeight="1" spans="1:24">
      <c r="A3" s="68" t="str">
        <f>"2025"&amp;"年部门基本支出预算表"</f>
        <v>2025年部门基本支出预算表</v>
      </c>
      <c r="B3" s="4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4"/>
      <c r="P3" s="4"/>
      <c r="Q3" s="4"/>
      <c r="R3" s="68"/>
      <c r="S3" s="68"/>
      <c r="T3" s="68"/>
      <c r="U3" s="68"/>
      <c r="V3" s="68"/>
      <c r="W3" s="68"/>
      <c r="X3" s="68"/>
    </row>
    <row r="4" ht="18.75" customHeight="1" spans="1:24">
      <c r="A4" s="5" t="str">
        <f>"单位名称："&amp;"昆明市官渡区中闸小学"</f>
        <v>单位名称：昆明市官渡区中闸小学</v>
      </c>
      <c r="B4" s="6"/>
      <c r="C4" s="150"/>
      <c r="D4" s="150"/>
      <c r="E4" s="150"/>
      <c r="F4" s="150"/>
      <c r="G4" s="150"/>
      <c r="H4" s="150"/>
      <c r="I4" s="88"/>
      <c r="J4" s="88"/>
      <c r="K4" s="88"/>
      <c r="L4" s="88"/>
      <c r="M4" s="88"/>
      <c r="N4" s="88"/>
      <c r="O4" s="7"/>
      <c r="P4" s="7"/>
      <c r="Q4" s="7"/>
      <c r="R4" s="88"/>
      <c r="V4" s="148"/>
      <c r="X4" s="3" t="s">
        <v>1</v>
      </c>
    </row>
    <row r="5" ht="18" customHeight="1" spans="1:24">
      <c r="A5" s="9" t="s">
        <v>182</v>
      </c>
      <c r="B5" s="9" t="s">
        <v>183</v>
      </c>
      <c r="C5" s="9" t="s">
        <v>184</v>
      </c>
      <c r="D5" s="9" t="s">
        <v>185</v>
      </c>
      <c r="E5" s="9" t="s">
        <v>186</v>
      </c>
      <c r="F5" s="9" t="s">
        <v>187</v>
      </c>
      <c r="G5" s="9" t="s">
        <v>188</v>
      </c>
      <c r="H5" s="9" t="s">
        <v>189</v>
      </c>
      <c r="I5" s="156" t="s">
        <v>190</v>
      </c>
      <c r="J5" s="83" t="s">
        <v>190</v>
      </c>
      <c r="K5" s="83"/>
      <c r="L5" s="83"/>
      <c r="M5" s="83"/>
      <c r="N5" s="83"/>
      <c r="O5" s="12"/>
      <c r="P5" s="12"/>
      <c r="Q5" s="12"/>
      <c r="R5" s="104" t="s">
        <v>61</v>
      </c>
      <c r="S5" s="83" t="s">
        <v>62</v>
      </c>
      <c r="T5" s="83"/>
      <c r="U5" s="83"/>
      <c r="V5" s="83"/>
      <c r="W5" s="83"/>
      <c r="X5" s="84"/>
    </row>
    <row r="6" ht="18" customHeight="1" spans="1:24">
      <c r="A6" s="14"/>
      <c r="B6" s="29"/>
      <c r="C6" s="129"/>
      <c r="D6" s="14"/>
      <c r="E6" s="14"/>
      <c r="F6" s="14"/>
      <c r="G6" s="14"/>
      <c r="H6" s="14"/>
      <c r="I6" s="127" t="s">
        <v>191</v>
      </c>
      <c r="J6" s="156" t="s">
        <v>58</v>
      </c>
      <c r="K6" s="83"/>
      <c r="L6" s="83"/>
      <c r="M6" s="83"/>
      <c r="N6" s="84"/>
      <c r="O6" s="11" t="s">
        <v>192</v>
      </c>
      <c r="P6" s="12"/>
      <c r="Q6" s="13"/>
      <c r="R6" s="9" t="s">
        <v>61</v>
      </c>
      <c r="S6" s="156" t="s">
        <v>62</v>
      </c>
      <c r="T6" s="104" t="s">
        <v>64</v>
      </c>
      <c r="U6" s="83" t="s">
        <v>62</v>
      </c>
      <c r="V6" s="104" t="s">
        <v>66</v>
      </c>
      <c r="W6" s="104" t="s">
        <v>67</v>
      </c>
      <c r="X6" s="161" t="s">
        <v>68</v>
      </c>
    </row>
    <row r="7" ht="19.5" customHeight="1" spans="1:24">
      <c r="A7" s="29"/>
      <c r="B7" s="29"/>
      <c r="C7" s="29"/>
      <c r="D7" s="29"/>
      <c r="E7" s="29"/>
      <c r="F7" s="29"/>
      <c r="G7" s="29"/>
      <c r="H7" s="29"/>
      <c r="I7" s="29"/>
      <c r="J7" s="157" t="s">
        <v>193</v>
      </c>
      <c r="K7" s="9" t="s">
        <v>194</v>
      </c>
      <c r="L7" s="9" t="s">
        <v>195</v>
      </c>
      <c r="M7" s="9" t="s">
        <v>196</v>
      </c>
      <c r="N7" s="9" t="s">
        <v>197</v>
      </c>
      <c r="O7" s="9" t="s">
        <v>58</v>
      </c>
      <c r="P7" s="9" t="s">
        <v>59</v>
      </c>
      <c r="Q7" s="9" t="s">
        <v>60</v>
      </c>
      <c r="R7" s="29"/>
      <c r="S7" s="9" t="s">
        <v>57</v>
      </c>
      <c r="T7" s="9" t="s">
        <v>64</v>
      </c>
      <c r="U7" s="9" t="s">
        <v>198</v>
      </c>
      <c r="V7" s="9" t="s">
        <v>66</v>
      </c>
      <c r="W7" s="9" t="s">
        <v>67</v>
      </c>
      <c r="X7" s="9" t="s">
        <v>68</v>
      </c>
    </row>
    <row r="8" ht="37.5" customHeight="1" spans="1:24">
      <c r="A8" s="151"/>
      <c r="B8" s="19"/>
      <c r="C8" s="151"/>
      <c r="D8" s="151"/>
      <c r="E8" s="151"/>
      <c r="F8" s="151"/>
      <c r="G8" s="151"/>
      <c r="H8" s="151"/>
      <c r="I8" s="151"/>
      <c r="J8" s="158" t="s">
        <v>57</v>
      </c>
      <c r="K8" s="17" t="s">
        <v>199</v>
      </c>
      <c r="L8" s="17" t="s">
        <v>195</v>
      </c>
      <c r="M8" s="17" t="s">
        <v>196</v>
      </c>
      <c r="N8" s="17" t="s">
        <v>197</v>
      </c>
      <c r="O8" s="17" t="s">
        <v>195</v>
      </c>
      <c r="P8" s="17" t="s">
        <v>196</v>
      </c>
      <c r="Q8" s="17" t="s">
        <v>197</v>
      </c>
      <c r="R8" s="17" t="s">
        <v>61</v>
      </c>
      <c r="S8" s="17" t="s">
        <v>57</v>
      </c>
      <c r="T8" s="17" t="s">
        <v>64</v>
      </c>
      <c r="U8" s="17" t="s">
        <v>198</v>
      </c>
      <c r="V8" s="17" t="s">
        <v>66</v>
      </c>
      <c r="W8" s="17" t="s">
        <v>67</v>
      </c>
      <c r="X8" s="17" t="s">
        <v>68</v>
      </c>
    </row>
    <row r="9" customHeight="1" spans="1:24">
      <c r="A9" s="37">
        <v>1</v>
      </c>
      <c r="B9" s="37">
        <v>2</v>
      </c>
      <c r="C9" s="37">
        <v>3</v>
      </c>
      <c r="D9" s="37">
        <v>4</v>
      </c>
      <c r="E9" s="37">
        <v>5</v>
      </c>
      <c r="F9" s="37">
        <v>6</v>
      </c>
      <c r="G9" s="37">
        <v>7</v>
      </c>
      <c r="H9" s="37">
        <v>8</v>
      </c>
      <c r="I9" s="37">
        <v>9</v>
      </c>
      <c r="J9" s="37">
        <v>10</v>
      </c>
      <c r="K9" s="37">
        <v>11</v>
      </c>
      <c r="L9" s="37">
        <v>12</v>
      </c>
      <c r="M9" s="37">
        <v>13</v>
      </c>
      <c r="N9" s="37">
        <v>14</v>
      </c>
      <c r="O9" s="37">
        <v>15</v>
      </c>
      <c r="P9" s="37">
        <v>16</v>
      </c>
      <c r="Q9" s="37">
        <v>17</v>
      </c>
      <c r="R9" s="37">
        <v>18</v>
      </c>
      <c r="S9" s="37">
        <v>19</v>
      </c>
      <c r="T9" s="37">
        <v>20</v>
      </c>
      <c r="U9" s="37">
        <v>21</v>
      </c>
      <c r="V9" s="37">
        <v>22</v>
      </c>
      <c r="W9" s="37">
        <v>23</v>
      </c>
      <c r="X9" s="37">
        <v>24</v>
      </c>
    </row>
    <row r="10" customHeight="1" spans="1:24">
      <c r="A10" s="152" t="s">
        <v>200</v>
      </c>
      <c r="B10" s="152" t="s">
        <v>70</v>
      </c>
      <c r="C10" s="153" t="s">
        <v>201</v>
      </c>
      <c r="D10" s="152" t="s">
        <v>202</v>
      </c>
      <c r="E10" s="152" t="s">
        <v>101</v>
      </c>
      <c r="F10" s="152" t="s">
        <v>203</v>
      </c>
      <c r="G10" s="152" t="s">
        <v>204</v>
      </c>
      <c r="H10" s="152" t="s">
        <v>205</v>
      </c>
      <c r="I10" s="159">
        <v>401295</v>
      </c>
      <c r="J10" s="159">
        <v>401295</v>
      </c>
      <c r="K10" s="37"/>
      <c r="L10" s="37"/>
      <c r="M10" s="159">
        <v>401295</v>
      </c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customHeight="1" spans="1:24">
      <c r="A11" s="152" t="s">
        <v>200</v>
      </c>
      <c r="B11" s="152" t="s">
        <v>70</v>
      </c>
      <c r="C11" s="153" t="s">
        <v>206</v>
      </c>
      <c r="D11" s="152" t="s">
        <v>207</v>
      </c>
      <c r="E11" s="152" t="s">
        <v>101</v>
      </c>
      <c r="F11" s="152" t="s">
        <v>203</v>
      </c>
      <c r="G11" s="152" t="s">
        <v>208</v>
      </c>
      <c r="H11" s="152" t="s">
        <v>209</v>
      </c>
      <c r="I11" s="159">
        <v>4730463</v>
      </c>
      <c r="J11" s="159">
        <v>4730463</v>
      </c>
      <c r="K11" s="37"/>
      <c r="L11" s="37"/>
      <c r="M11" s="159">
        <v>4730463</v>
      </c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customHeight="1" spans="1:24">
      <c r="A12" s="152" t="s">
        <v>200</v>
      </c>
      <c r="B12" s="152" t="s">
        <v>70</v>
      </c>
      <c r="C12" s="153" t="s">
        <v>206</v>
      </c>
      <c r="D12" s="152" t="s">
        <v>207</v>
      </c>
      <c r="E12" s="152" t="s">
        <v>101</v>
      </c>
      <c r="F12" s="152" t="s">
        <v>203</v>
      </c>
      <c r="G12" s="152" t="s">
        <v>210</v>
      </c>
      <c r="H12" s="152" t="s">
        <v>211</v>
      </c>
      <c r="I12" s="159">
        <v>2682000</v>
      </c>
      <c r="J12" s="159">
        <v>2682000</v>
      </c>
      <c r="K12" s="37"/>
      <c r="L12" s="37"/>
      <c r="M12" s="159">
        <v>2682000</v>
      </c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customHeight="1" spans="1:24">
      <c r="A13" s="152" t="s">
        <v>200</v>
      </c>
      <c r="B13" s="152" t="s">
        <v>70</v>
      </c>
      <c r="C13" s="153" t="s">
        <v>212</v>
      </c>
      <c r="D13" s="152" t="s">
        <v>213</v>
      </c>
      <c r="E13" s="152" t="s">
        <v>111</v>
      </c>
      <c r="F13" s="152" t="s">
        <v>214</v>
      </c>
      <c r="G13" s="152" t="s">
        <v>215</v>
      </c>
      <c r="H13" s="152" t="s">
        <v>216</v>
      </c>
      <c r="I13" s="159">
        <v>14000</v>
      </c>
      <c r="J13" s="159">
        <v>14000</v>
      </c>
      <c r="K13" s="37"/>
      <c r="L13" s="37"/>
      <c r="M13" s="159">
        <v>14000</v>
      </c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customHeight="1" spans="1:24">
      <c r="A14" s="152" t="s">
        <v>200</v>
      </c>
      <c r="B14" s="152" t="s">
        <v>70</v>
      </c>
      <c r="C14" s="153" t="s">
        <v>217</v>
      </c>
      <c r="D14" s="152" t="s">
        <v>218</v>
      </c>
      <c r="E14" s="152" t="s">
        <v>131</v>
      </c>
      <c r="F14" s="152" t="s">
        <v>218</v>
      </c>
      <c r="G14" s="152" t="s">
        <v>219</v>
      </c>
      <c r="H14" s="152" t="s">
        <v>218</v>
      </c>
      <c r="I14" s="159">
        <v>2467750</v>
      </c>
      <c r="J14" s="159">
        <v>2467750</v>
      </c>
      <c r="K14" s="37"/>
      <c r="L14" s="37"/>
      <c r="M14" s="159">
        <v>2467750</v>
      </c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</row>
    <row r="15" customHeight="1" spans="1:24">
      <c r="A15" s="152" t="s">
        <v>200</v>
      </c>
      <c r="B15" s="152" t="s">
        <v>70</v>
      </c>
      <c r="C15" s="153" t="s">
        <v>220</v>
      </c>
      <c r="D15" s="152" t="s">
        <v>221</v>
      </c>
      <c r="E15" s="152" t="s">
        <v>113</v>
      </c>
      <c r="F15" s="152" t="s">
        <v>222</v>
      </c>
      <c r="G15" s="152" t="s">
        <v>223</v>
      </c>
      <c r="H15" s="152" t="s">
        <v>224</v>
      </c>
      <c r="I15" s="159">
        <v>3290330</v>
      </c>
      <c r="J15" s="159">
        <v>3290330</v>
      </c>
      <c r="K15" s="37"/>
      <c r="L15" s="37"/>
      <c r="M15" s="159">
        <v>3290330</v>
      </c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</row>
    <row r="16" customHeight="1" spans="1:24">
      <c r="A16" s="152" t="s">
        <v>200</v>
      </c>
      <c r="B16" s="152" t="s">
        <v>70</v>
      </c>
      <c r="C16" s="153" t="s">
        <v>220</v>
      </c>
      <c r="D16" s="152" t="s">
        <v>221</v>
      </c>
      <c r="E16" s="152" t="s">
        <v>115</v>
      </c>
      <c r="F16" s="152" t="s">
        <v>225</v>
      </c>
      <c r="G16" s="152" t="s">
        <v>226</v>
      </c>
      <c r="H16" s="152" t="s">
        <v>227</v>
      </c>
      <c r="I16" s="159">
        <v>1120480</v>
      </c>
      <c r="J16" s="159">
        <v>1120480</v>
      </c>
      <c r="K16" s="37"/>
      <c r="L16" s="37"/>
      <c r="M16" s="159">
        <v>1120480</v>
      </c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</row>
    <row r="17" customHeight="1" spans="1:24">
      <c r="A17" s="152" t="s">
        <v>200</v>
      </c>
      <c r="B17" s="152" t="s">
        <v>70</v>
      </c>
      <c r="C17" s="153" t="s">
        <v>220</v>
      </c>
      <c r="D17" s="152" t="s">
        <v>221</v>
      </c>
      <c r="E17" s="152" t="s">
        <v>121</v>
      </c>
      <c r="F17" s="152" t="s">
        <v>228</v>
      </c>
      <c r="G17" s="152" t="s">
        <v>229</v>
      </c>
      <c r="H17" s="152" t="s">
        <v>230</v>
      </c>
      <c r="I17" s="159">
        <v>1624610</v>
      </c>
      <c r="J17" s="159">
        <v>1624610</v>
      </c>
      <c r="K17" s="37"/>
      <c r="L17" s="37"/>
      <c r="M17" s="159">
        <v>1624610</v>
      </c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</row>
    <row r="18" customHeight="1" spans="1:24">
      <c r="A18" s="152" t="s">
        <v>200</v>
      </c>
      <c r="B18" s="152" t="s">
        <v>70</v>
      </c>
      <c r="C18" s="153" t="s">
        <v>220</v>
      </c>
      <c r="D18" s="152" t="s">
        <v>221</v>
      </c>
      <c r="E18" s="152" t="s">
        <v>123</v>
      </c>
      <c r="F18" s="152" t="s">
        <v>231</v>
      </c>
      <c r="G18" s="152" t="s">
        <v>232</v>
      </c>
      <c r="H18" s="152" t="s">
        <v>233</v>
      </c>
      <c r="I18" s="159">
        <v>1028230</v>
      </c>
      <c r="J18" s="159">
        <v>1028230</v>
      </c>
      <c r="K18" s="37"/>
      <c r="L18" s="37"/>
      <c r="M18" s="159">
        <v>1028230</v>
      </c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</row>
    <row r="19" customHeight="1" spans="1:24">
      <c r="A19" s="152" t="s">
        <v>200</v>
      </c>
      <c r="B19" s="152" t="s">
        <v>70</v>
      </c>
      <c r="C19" s="153" t="s">
        <v>220</v>
      </c>
      <c r="D19" s="152" t="s">
        <v>221</v>
      </c>
      <c r="E19" s="152" t="s">
        <v>101</v>
      </c>
      <c r="F19" s="152" t="s">
        <v>203</v>
      </c>
      <c r="G19" s="152" t="s">
        <v>234</v>
      </c>
      <c r="H19" s="152" t="s">
        <v>235</v>
      </c>
      <c r="I19" s="159">
        <v>143960</v>
      </c>
      <c r="J19" s="159">
        <v>143960</v>
      </c>
      <c r="K19" s="37"/>
      <c r="L19" s="37"/>
      <c r="M19" s="159">
        <v>143960</v>
      </c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</row>
    <row r="20" customHeight="1" spans="1:24">
      <c r="A20" s="152" t="s">
        <v>200</v>
      </c>
      <c r="B20" s="152" t="s">
        <v>70</v>
      </c>
      <c r="C20" s="153" t="s">
        <v>220</v>
      </c>
      <c r="D20" s="152" t="s">
        <v>221</v>
      </c>
      <c r="E20" s="152" t="s">
        <v>125</v>
      </c>
      <c r="F20" s="152" t="s">
        <v>236</v>
      </c>
      <c r="G20" s="152" t="s">
        <v>234</v>
      </c>
      <c r="H20" s="152" t="s">
        <v>235</v>
      </c>
      <c r="I20" s="159">
        <v>82260</v>
      </c>
      <c r="J20" s="159">
        <v>82260</v>
      </c>
      <c r="K20" s="37"/>
      <c r="L20" s="37"/>
      <c r="M20" s="159">
        <v>82260</v>
      </c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customHeight="1" spans="1:24">
      <c r="A21" s="152" t="s">
        <v>200</v>
      </c>
      <c r="B21" s="152" t="s">
        <v>70</v>
      </c>
      <c r="C21" s="153" t="s">
        <v>220</v>
      </c>
      <c r="D21" s="152" t="s">
        <v>221</v>
      </c>
      <c r="E21" s="152" t="s">
        <v>125</v>
      </c>
      <c r="F21" s="152" t="s">
        <v>236</v>
      </c>
      <c r="G21" s="152" t="s">
        <v>234</v>
      </c>
      <c r="H21" s="152" t="s">
        <v>235</v>
      </c>
      <c r="I21" s="159">
        <v>454352</v>
      </c>
      <c r="J21" s="159">
        <v>454352</v>
      </c>
      <c r="K21" s="37"/>
      <c r="L21" s="37"/>
      <c r="M21" s="159">
        <v>454352</v>
      </c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customHeight="1" spans="1:24">
      <c r="A22" s="152" t="s">
        <v>200</v>
      </c>
      <c r="B22" s="152" t="s">
        <v>70</v>
      </c>
      <c r="C22" s="153" t="s">
        <v>237</v>
      </c>
      <c r="D22" s="152" t="s">
        <v>238</v>
      </c>
      <c r="E22" s="152" t="s">
        <v>101</v>
      </c>
      <c r="F22" s="152" t="s">
        <v>203</v>
      </c>
      <c r="G22" s="152" t="s">
        <v>239</v>
      </c>
      <c r="H22" s="152" t="s">
        <v>238</v>
      </c>
      <c r="I22" s="159">
        <v>116220</v>
      </c>
      <c r="J22" s="159">
        <v>116220</v>
      </c>
      <c r="K22" s="37"/>
      <c r="L22" s="37"/>
      <c r="M22" s="159">
        <v>116220</v>
      </c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customHeight="1" spans="1:24">
      <c r="A23" s="152" t="s">
        <v>200</v>
      </c>
      <c r="B23" s="152" t="s">
        <v>70</v>
      </c>
      <c r="C23" s="153" t="s">
        <v>240</v>
      </c>
      <c r="D23" s="152" t="s">
        <v>241</v>
      </c>
      <c r="E23" s="152" t="s">
        <v>101</v>
      </c>
      <c r="F23" s="152" t="s">
        <v>203</v>
      </c>
      <c r="G23" s="152" t="s">
        <v>204</v>
      </c>
      <c r="H23" s="152" t="s">
        <v>205</v>
      </c>
      <c r="I23" s="159">
        <v>1294500</v>
      </c>
      <c r="J23" s="159">
        <v>1294500</v>
      </c>
      <c r="K23" s="37"/>
      <c r="L23" s="37"/>
      <c r="M23" s="159">
        <v>1294500</v>
      </c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customHeight="1" spans="1:24">
      <c r="A24" s="152" t="s">
        <v>200</v>
      </c>
      <c r="B24" s="152" t="s">
        <v>70</v>
      </c>
      <c r="C24" s="153" t="s">
        <v>240</v>
      </c>
      <c r="D24" s="152" t="s">
        <v>241</v>
      </c>
      <c r="E24" s="152" t="s">
        <v>105</v>
      </c>
      <c r="F24" s="152" t="s">
        <v>242</v>
      </c>
      <c r="G24" s="152" t="s">
        <v>243</v>
      </c>
      <c r="H24" s="152" t="s">
        <v>244</v>
      </c>
      <c r="I24" s="159">
        <v>57000</v>
      </c>
      <c r="J24" s="159">
        <v>57000</v>
      </c>
      <c r="K24" s="37"/>
      <c r="L24" s="37"/>
      <c r="M24" s="159">
        <v>57000</v>
      </c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</row>
    <row r="25" customHeight="1" spans="1:24">
      <c r="A25" s="152" t="s">
        <v>200</v>
      </c>
      <c r="B25" s="152" t="s">
        <v>70</v>
      </c>
      <c r="C25" s="153" t="s">
        <v>240</v>
      </c>
      <c r="D25" s="152" t="s">
        <v>241</v>
      </c>
      <c r="E25" s="152" t="s">
        <v>101</v>
      </c>
      <c r="F25" s="152" t="s">
        <v>203</v>
      </c>
      <c r="G25" s="152" t="s">
        <v>215</v>
      </c>
      <c r="H25" s="152" t="s">
        <v>216</v>
      </c>
      <c r="I25" s="159">
        <v>447000</v>
      </c>
      <c r="J25" s="159">
        <v>447000</v>
      </c>
      <c r="K25" s="37"/>
      <c r="L25" s="37"/>
      <c r="M25" s="159">
        <v>447000</v>
      </c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</row>
    <row r="26" customHeight="1" spans="1:24">
      <c r="A26" s="152" t="s">
        <v>200</v>
      </c>
      <c r="B26" s="152" t="s">
        <v>70</v>
      </c>
      <c r="C26" s="153" t="s">
        <v>240</v>
      </c>
      <c r="D26" s="152" t="s">
        <v>241</v>
      </c>
      <c r="E26" s="152" t="s">
        <v>111</v>
      </c>
      <c r="F26" s="152" t="s">
        <v>214</v>
      </c>
      <c r="G26" s="152" t="s">
        <v>215</v>
      </c>
      <c r="H26" s="152" t="s">
        <v>216</v>
      </c>
      <c r="I26" s="159">
        <v>84000</v>
      </c>
      <c r="J26" s="159">
        <v>84000</v>
      </c>
      <c r="K26" s="37"/>
      <c r="L26" s="37"/>
      <c r="M26" s="159">
        <v>84000</v>
      </c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</row>
    <row r="27" customHeight="1" spans="1:24">
      <c r="A27" s="152" t="s">
        <v>200</v>
      </c>
      <c r="B27" s="152" t="s">
        <v>70</v>
      </c>
      <c r="C27" s="153" t="s">
        <v>240</v>
      </c>
      <c r="D27" s="152" t="s">
        <v>241</v>
      </c>
      <c r="E27" s="152" t="s">
        <v>111</v>
      </c>
      <c r="F27" s="152" t="s">
        <v>214</v>
      </c>
      <c r="G27" s="152" t="s">
        <v>245</v>
      </c>
      <c r="H27" s="152" t="s">
        <v>246</v>
      </c>
      <c r="I27" s="159">
        <v>21000</v>
      </c>
      <c r="J27" s="159">
        <v>21000</v>
      </c>
      <c r="K27" s="37"/>
      <c r="L27" s="37"/>
      <c r="M27" s="159">
        <v>21000</v>
      </c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</row>
    <row r="28" customHeight="1" spans="1:24">
      <c r="A28" s="152" t="s">
        <v>200</v>
      </c>
      <c r="B28" s="152" t="s">
        <v>70</v>
      </c>
      <c r="C28" s="153" t="s">
        <v>247</v>
      </c>
      <c r="D28" s="152" t="s">
        <v>248</v>
      </c>
      <c r="E28" s="152" t="s">
        <v>101</v>
      </c>
      <c r="F28" s="152" t="s">
        <v>203</v>
      </c>
      <c r="G28" s="152" t="s">
        <v>249</v>
      </c>
      <c r="H28" s="152" t="s">
        <v>250</v>
      </c>
      <c r="I28" s="159">
        <v>5897412</v>
      </c>
      <c r="J28" s="159">
        <v>5897412</v>
      </c>
      <c r="K28" s="37"/>
      <c r="L28" s="37"/>
      <c r="M28" s="159">
        <v>5897412</v>
      </c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</row>
    <row r="29" customHeight="1" spans="1:24">
      <c r="A29" s="152" t="s">
        <v>200</v>
      </c>
      <c r="B29" s="152" t="s">
        <v>70</v>
      </c>
      <c r="C29" s="153" t="s">
        <v>247</v>
      </c>
      <c r="D29" s="152" t="s">
        <v>248</v>
      </c>
      <c r="E29" s="152" t="s">
        <v>101</v>
      </c>
      <c r="F29" s="152" t="s">
        <v>203</v>
      </c>
      <c r="G29" s="152" t="s">
        <v>251</v>
      </c>
      <c r="H29" s="152" t="s">
        <v>252</v>
      </c>
      <c r="I29" s="159">
        <v>5748</v>
      </c>
      <c r="J29" s="159">
        <v>5748</v>
      </c>
      <c r="K29" s="37"/>
      <c r="L29" s="37"/>
      <c r="M29" s="159">
        <v>5748</v>
      </c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</row>
    <row r="30" customHeight="1" spans="1:24">
      <c r="A30" s="152" t="s">
        <v>200</v>
      </c>
      <c r="B30" s="152" t="s">
        <v>70</v>
      </c>
      <c r="C30" s="153" t="s">
        <v>247</v>
      </c>
      <c r="D30" s="152" t="s">
        <v>248</v>
      </c>
      <c r="E30" s="152" t="s">
        <v>101</v>
      </c>
      <c r="F30" s="152" t="s">
        <v>203</v>
      </c>
      <c r="G30" s="152" t="s">
        <v>208</v>
      </c>
      <c r="H30" s="152" t="s">
        <v>209</v>
      </c>
      <c r="I30" s="159">
        <v>42000</v>
      </c>
      <c r="J30" s="159">
        <v>42000</v>
      </c>
      <c r="K30" s="37"/>
      <c r="L30" s="37"/>
      <c r="M30" s="159">
        <v>42000</v>
      </c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</row>
    <row r="31" customHeight="1" spans="1:24">
      <c r="A31" s="152" t="s">
        <v>200</v>
      </c>
      <c r="B31" s="152" t="s">
        <v>70</v>
      </c>
      <c r="C31" s="153" t="s">
        <v>247</v>
      </c>
      <c r="D31" s="152" t="s">
        <v>248</v>
      </c>
      <c r="E31" s="152" t="s">
        <v>101</v>
      </c>
      <c r="F31" s="152" t="s">
        <v>203</v>
      </c>
      <c r="G31" s="152" t="s">
        <v>208</v>
      </c>
      <c r="H31" s="152" t="s">
        <v>209</v>
      </c>
      <c r="I31" s="159">
        <v>491451</v>
      </c>
      <c r="J31" s="159">
        <v>491451</v>
      </c>
      <c r="K31" s="37"/>
      <c r="L31" s="37"/>
      <c r="M31" s="159">
        <v>491451</v>
      </c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</row>
    <row r="32" customHeight="1" spans="1:24">
      <c r="A32" s="152" t="s">
        <v>200</v>
      </c>
      <c r="B32" s="152" t="s">
        <v>70</v>
      </c>
      <c r="C32" s="153" t="s">
        <v>247</v>
      </c>
      <c r="D32" s="152" t="s">
        <v>248</v>
      </c>
      <c r="E32" s="152" t="s">
        <v>101</v>
      </c>
      <c r="F32" s="152" t="s">
        <v>203</v>
      </c>
      <c r="G32" s="152" t="s">
        <v>210</v>
      </c>
      <c r="H32" s="152" t="s">
        <v>211</v>
      </c>
      <c r="I32" s="159">
        <v>1454760</v>
      </c>
      <c r="J32" s="159">
        <v>1454760</v>
      </c>
      <c r="K32" s="37"/>
      <c r="L32" s="37"/>
      <c r="M32" s="159">
        <v>1454760</v>
      </c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</row>
    <row r="33" customHeight="1" spans="1:24">
      <c r="A33" s="152" t="s">
        <v>200</v>
      </c>
      <c r="B33" s="152" t="s">
        <v>70</v>
      </c>
      <c r="C33" s="153" t="s">
        <v>247</v>
      </c>
      <c r="D33" s="152" t="s">
        <v>248</v>
      </c>
      <c r="E33" s="152" t="s">
        <v>101</v>
      </c>
      <c r="F33" s="152" t="s">
        <v>203</v>
      </c>
      <c r="G33" s="152" t="s">
        <v>210</v>
      </c>
      <c r="H33" s="152" t="s">
        <v>211</v>
      </c>
      <c r="I33" s="159">
        <v>5654988</v>
      </c>
      <c r="J33" s="159">
        <v>5654988</v>
      </c>
      <c r="K33" s="37"/>
      <c r="L33" s="37"/>
      <c r="M33" s="159">
        <v>5654988</v>
      </c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</row>
    <row r="34" customHeight="1" spans="1:24">
      <c r="A34" s="152" t="s">
        <v>200</v>
      </c>
      <c r="B34" s="152" t="s">
        <v>70</v>
      </c>
      <c r="C34" s="153" t="s">
        <v>253</v>
      </c>
      <c r="D34" s="152" t="s">
        <v>254</v>
      </c>
      <c r="E34" s="152" t="s">
        <v>101</v>
      </c>
      <c r="F34" s="152" t="s">
        <v>203</v>
      </c>
      <c r="G34" s="152" t="s">
        <v>255</v>
      </c>
      <c r="H34" s="152" t="s">
        <v>256</v>
      </c>
      <c r="I34" s="159">
        <v>40920</v>
      </c>
      <c r="J34" s="159">
        <v>40920</v>
      </c>
      <c r="K34" s="37"/>
      <c r="L34" s="37"/>
      <c r="M34" s="159">
        <v>40920</v>
      </c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</row>
    <row r="35" customHeight="1" spans="1:24">
      <c r="A35" s="152" t="s">
        <v>200</v>
      </c>
      <c r="B35" s="152" t="s">
        <v>70</v>
      </c>
      <c r="C35" s="153" t="s">
        <v>257</v>
      </c>
      <c r="D35" s="152" t="s">
        <v>258</v>
      </c>
      <c r="E35" s="152" t="s">
        <v>111</v>
      </c>
      <c r="F35" s="152" t="s">
        <v>214</v>
      </c>
      <c r="G35" s="152" t="s">
        <v>255</v>
      </c>
      <c r="H35" s="152" t="s">
        <v>256</v>
      </c>
      <c r="I35" s="159">
        <v>714000</v>
      </c>
      <c r="J35" s="159">
        <v>714000</v>
      </c>
      <c r="K35" s="37"/>
      <c r="L35" s="37"/>
      <c r="M35" s="159">
        <v>714000</v>
      </c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</row>
    <row r="36" customHeight="1" spans="1:24">
      <c r="A36" s="152" t="s">
        <v>200</v>
      </c>
      <c r="B36" s="152" t="s">
        <v>70</v>
      </c>
      <c r="C36" s="153" t="s">
        <v>259</v>
      </c>
      <c r="D36" s="152" t="s">
        <v>260</v>
      </c>
      <c r="E36" s="152" t="s">
        <v>101</v>
      </c>
      <c r="F36" s="152" t="s">
        <v>203</v>
      </c>
      <c r="G36" s="152" t="s">
        <v>261</v>
      </c>
      <c r="H36" s="152" t="s">
        <v>262</v>
      </c>
      <c r="I36" s="159">
        <v>2116548</v>
      </c>
      <c r="J36" s="159">
        <v>2116548</v>
      </c>
      <c r="K36" s="37"/>
      <c r="L36" s="37"/>
      <c r="M36" s="159">
        <v>2116548</v>
      </c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</row>
    <row r="37" ht="20.25" customHeight="1" spans="1:24">
      <c r="A37" s="152" t="s">
        <v>200</v>
      </c>
      <c r="B37" s="152" t="s">
        <v>70</v>
      </c>
      <c r="C37" s="153" t="s">
        <v>259</v>
      </c>
      <c r="D37" s="152" t="s">
        <v>260</v>
      </c>
      <c r="E37" s="152" t="s">
        <v>101</v>
      </c>
      <c r="F37" s="152" t="s">
        <v>203</v>
      </c>
      <c r="G37" s="152" t="s">
        <v>261</v>
      </c>
      <c r="H37" s="152" t="s">
        <v>262</v>
      </c>
      <c r="I37" s="159">
        <v>5908752</v>
      </c>
      <c r="J37" s="159">
        <v>5908752</v>
      </c>
      <c r="K37" s="82"/>
      <c r="L37" s="82"/>
      <c r="M37" s="159">
        <v>5908752</v>
      </c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</row>
    <row r="38" ht="17.25" customHeight="1" spans="1:24">
      <c r="A38" s="33" t="s">
        <v>133</v>
      </c>
      <c r="B38" s="34"/>
      <c r="C38" s="154"/>
      <c r="D38" s="154"/>
      <c r="E38" s="154"/>
      <c r="F38" s="154"/>
      <c r="G38" s="154"/>
      <c r="H38" s="155"/>
      <c r="I38" s="160">
        <v>42386029</v>
      </c>
      <c r="J38" s="160">
        <v>42386029</v>
      </c>
      <c r="K38" s="82"/>
      <c r="L38" s="82"/>
      <c r="M38" s="160">
        <v>42386029</v>
      </c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</row>
  </sheetData>
  <mergeCells count="31">
    <mergeCell ref="A3:X3"/>
    <mergeCell ref="A4:H4"/>
    <mergeCell ref="I5:X5"/>
    <mergeCell ref="J6:N6"/>
    <mergeCell ref="O6:Q6"/>
    <mergeCell ref="S6:X6"/>
    <mergeCell ref="A38:H38"/>
    <mergeCell ref="A5:A8"/>
    <mergeCell ref="B5:B8"/>
    <mergeCell ref="C5:C8"/>
    <mergeCell ref="D5:D8"/>
    <mergeCell ref="E5:E8"/>
    <mergeCell ref="F5:F8"/>
    <mergeCell ref="G5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R6:R8"/>
    <mergeCell ref="S7:S8"/>
    <mergeCell ref="T7:T8"/>
    <mergeCell ref="U7:U8"/>
    <mergeCell ref="V7:V8"/>
    <mergeCell ref="W7:W8"/>
    <mergeCell ref="X7:X8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W13"/>
  <sheetViews>
    <sheetView showZeros="0" workbookViewId="0">
      <pane ySplit="1" topLeftCell="A2" activePane="bottomLeft" state="frozen"/>
      <selection/>
      <selection pane="bottomLeft" activeCell="C17" sqref="C17"/>
    </sheetView>
  </sheetViews>
  <sheetFormatPr defaultColWidth="9.14166666666667" defaultRowHeight="14.25" customHeight="1"/>
  <cols>
    <col min="1" max="1" width="10.2833333333333" customWidth="1"/>
    <col min="2" max="2" width="23.125" customWidth="1"/>
    <col min="3" max="3" width="32.85" customWidth="1"/>
    <col min="4" max="4" width="23.85" customWidth="1"/>
    <col min="5" max="5" width="11.1416666666667" customWidth="1"/>
    <col min="6" max="6" width="17.7083333333333" customWidth="1"/>
    <col min="7" max="7" width="9.85" customWidth="1"/>
    <col min="8" max="8" width="17.7083333333333" customWidth="1"/>
    <col min="9" max="13" width="20" customWidth="1"/>
    <col min="14" max="14" width="12.2833333333333" customWidth="1"/>
    <col min="15" max="15" width="12.7083333333333" customWidth="1"/>
    <col min="16" max="16" width="11.1416666666667" customWidth="1"/>
    <col min="17" max="21" width="19.85" customWidth="1"/>
    <col min="22" max="22" width="20" customWidth="1"/>
    <col min="23" max="23" width="19.85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3.5" customHeight="1" spans="2:23">
      <c r="B2" s="137"/>
      <c r="E2" s="2"/>
      <c r="F2" s="2"/>
      <c r="G2" s="2"/>
      <c r="H2" s="2"/>
      <c r="U2" s="137"/>
      <c r="W2" s="147" t="s">
        <v>263</v>
      </c>
    </row>
    <row r="3" ht="46.5" customHeight="1" spans="1:23">
      <c r="A3" s="4" t="str">
        <f>"2025"&amp;"年部门项目支出预算表"</f>
        <v>2025年部门项目支出预算表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ht="13.5" customHeight="1" spans="1:23">
      <c r="A4" s="5" t="str">
        <f>"单位名称："&amp;"昆明市官渡区中闸小学"</f>
        <v>单位名称：昆明市官渡区中闸小学</v>
      </c>
      <c r="B4" s="6"/>
      <c r="C4" s="6"/>
      <c r="D4" s="6"/>
      <c r="E4" s="6"/>
      <c r="F4" s="6"/>
      <c r="G4" s="6"/>
      <c r="H4" s="6"/>
      <c r="I4" s="7"/>
      <c r="J4" s="7"/>
      <c r="K4" s="7"/>
      <c r="L4" s="7"/>
      <c r="M4" s="7"/>
      <c r="N4" s="7"/>
      <c r="O4" s="7"/>
      <c r="P4" s="7"/>
      <c r="Q4" s="7"/>
      <c r="U4" s="137"/>
      <c r="W4" s="120" t="s">
        <v>1</v>
      </c>
    </row>
    <row r="5" ht="21.75" customHeight="1" spans="1:23">
      <c r="A5" s="9" t="s">
        <v>264</v>
      </c>
      <c r="B5" s="10" t="s">
        <v>184</v>
      </c>
      <c r="C5" s="9" t="s">
        <v>185</v>
      </c>
      <c r="D5" s="9" t="s">
        <v>265</v>
      </c>
      <c r="E5" s="10" t="s">
        <v>186</v>
      </c>
      <c r="F5" s="10" t="s">
        <v>187</v>
      </c>
      <c r="G5" s="10" t="s">
        <v>266</v>
      </c>
      <c r="H5" s="10" t="s">
        <v>267</v>
      </c>
      <c r="I5" s="28" t="s">
        <v>55</v>
      </c>
      <c r="J5" s="11" t="s">
        <v>268</v>
      </c>
      <c r="K5" s="12"/>
      <c r="L5" s="12"/>
      <c r="M5" s="13"/>
      <c r="N5" s="11" t="s">
        <v>192</v>
      </c>
      <c r="O5" s="12"/>
      <c r="P5" s="13"/>
      <c r="Q5" s="10" t="s">
        <v>61</v>
      </c>
      <c r="R5" s="11" t="s">
        <v>62</v>
      </c>
      <c r="S5" s="12"/>
      <c r="T5" s="12"/>
      <c r="U5" s="12"/>
      <c r="V5" s="12"/>
      <c r="W5" s="13"/>
    </row>
    <row r="6" ht="21.75" customHeight="1" spans="1:23">
      <c r="A6" s="14"/>
      <c r="B6" s="29"/>
      <c r="C6" s="14"/>
      <c r="D6" s="14"/>
      <c r="E6" s="15"/>
      <c r="F6" s="15"/>
      <c r="G6" s="15"/>
      <c r="H6" s="15"/>
      <c r="I6" s="29"/>
      <c r="J6" s="142" t="s">
        <v>58</v>
      </c>
      <c r="K6" s="143"/>
      <c r="L6" s="10" t="s">
        <v>59</v>
      </c>
      <c r="M6" s="10" t="s">
        <v>60</v>
      </c>
      <c r="N6" s="10" t="s">
        <v>58</v>
      </c>
      <c r="O6" s="10" t="s">
        <v>59</v>
      </c>
      <c r="P6" s="10" t="s">
        <v>60</v>
      </c>
      <c r="Q6" s="15"/>
      <c r="R6" s="10" t="s">
        <v>57</v>
      </c>
      <c r="S6" s="10" t="s">
        <v>64</v>
      </c>
      <c r="T6" s="10" t="s">
        <v>198</v>
      </c>
      <c r="U6" s="10" t="s">
        <v>66</v>
      </c>
      <c r="V6" s="10" t="s">
        <v>67</v>
      </c>
      <c r="W6" s="10" t="s">
        <v>68</v>
      </c>
    </row>
    <row r="7" ht="21" customHeight="1" spans="1:23">
      <c r="A7" s="29"/>
      <c r="B7" s="29"/>
      <c r="C7" s="29"/>
      <c r="D7" s="29"/>
      <c r="E7" s="29"/>
      <c r="F7" s="29"/>
      <c r="G7" s="29"/>
      <c r="H7" s="29"/>
      <c r="I7" s="29"/>
      <c r="J7" s="144" t="s">
        <v>57</v>
      </c>
      <c r="K7" s="145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</row>
    <row r="8" ht="39.75" customHeight="1" spans="1:23">
      <c r="A8" s="17"/>
      <c r="B8" s="19"/>
      <c r="C8" s="17"/>
      <c r="D8" s="17"/>
      <c r="E8" s="18"/>
      <c r="F8" s="18"/>
      <c r="G8" s="18"/>
      <c r="H8" s="18"/>
      <c r="I8" s="19"/>
      <c r="J8" s="69" t="s">
        <v>57</v>
      </c>
      <c r="K8" s="69" t="s">
        <v>269</v>
      </c>
      <c r="L8" s="18"/>
      <c r="M8" s="18"/>
      <c r="N8" s="18"/>
      <c r="O8" s="18"/>
      <c r="P8" s="18"/>
      <c r="Q8" s="18"/>
      <c r="R8" s="18"/>
      <c r="S8" s="18"/>
      <c r="T8" s="18"/>
      <c r="U8" s="19"/>
      <c r="V8" s="18"/>
      <c r="W8" s="18"/>
    </row>
    <row r="9" ht="15" customHeight="1" spans="1:23">
      <c r="A9" s="20">
        <v>1</v>
      </c>
      <c r="B9" s="20">
        <v>2</v>
      </c>
      <c r="C9" s="20">
        <v>3</v>
      </c>
      <c r="D9" s="20">
        <v>4</v>
      </c>
      <c r="E9" s="20">
        <v>5</v>
      </c>
      <c r="F9" s="20">
        <v>6</v>
      </c>
      <c r="G9" s="20">
        <v>7</v>
      </c>
      <c r="H9" s="20">
        <v>8</v>
      </c>
      <c r="I9" s="20">
        <v>9</v>
      </c>
      <c r="J9" s="20">
        <v>10</v>
      </c>
      <c r="K9" s="20">
        <v>11</v>
      </c>
      <c r="L9" s="37">
        <v>12</v>
      </c>
      <c r="M9" s="37">
        <v>13</v>
      </c>
      <c r="N9" s="37">
        <v>14</v>
      </c>
      <c r="O9" s="37">
        <v>15</v>
      </c>
      <c r="P9" s="37">
        <v>16</v>
      </c>
      <c r="Q9" s="37">
        <v>17</v>
      </c>
      <c r="R9" s="37">
        <v>18</v>
      </c>
      <c r="S9" s="37">
        <v>19</v>
      </c>
      <c r="T9" s="37">
        <v>20</v>
      </c>
      <c r="U9" s="20">
        <v>21</v>
      </c>
      <c r="V9" s="37">
        <v>22</v>
      </c>
      <c r="W9" s="20">
        <v>23</v>
      </c>
    </row>
    <row r="10" ht="29" customHeight="1" spans="1:23">
      <c r="A10" s="23" t="s">
        <v>270</v>
      </c>
      <c r="B10" s="216" t="s">
        <v>271</v>
      </c>
      <c r="C10" s="139" t="s">
        <v>272</v>
      </c>
      <c r="D10" s="139" t="s">
        <v>70</v>
      </c>
      <c r="E10" s="23" t="s">
        <v>101</v>
      </c>
      <c r="F10" s="23" t="s">
        <v>203</v>
      </c>
      <c r="G10" s="23" t="s">
        <v>273</v>
      </c>
      <c r="H10" s="23" t="s">
        <v>274</v>
      </c>
      <c r="I10" s="146">
        <v>863000</v>
      </c>
      <c r="J10" s="146">
        <v>863000</v>
      </c>
      <c r="K10" s="146">
        <v>863000</v>
      </c>
      <c r="L10" s="37"/>
      <c r="M10" s="37"/>
      <c r="N10" s="37"/>
      <c r="O10" s="37"/>
      <c r="P10" s="37"/>
      <c r="Q10" s="37"/>
      <c r="R10" s="37"/>
      <c r="S10" s="37"/>
      <c r="T10" s="37"/>
      <c r="U10" s="20"/>
      <c r="V10" s="37"/>
      <c r="W10" s="20"/>
    </row>
    <row r="11" ht="29" customHeight="1" spans="1:23">
      <c r="A11" s="23" t="s">
        <v>270</v>
      </c>
      <c r="B11" s="217" t="s">
        <v>275</v>
      </c>
      <c r="C11" s="139" t="s">
        <v>276</v>
      </c>
      <c r="D11" s="139" t="s">
        <v>70</v>
      </c>
      <c r="E11" s="23" t="s">
        <v>101</v>
      </c>
      <c r="F11" s="23" t="s">
        <v>203</v>
      </c>
      <c r="G11" s="23" t="s">
        <v>273</v>
      </c>
      <c r="H11" s="23" t="s">
        <v>274</v>
      </c>
      <c r="I11" s="146">
        <v>3452000</v>
      </c>
      <c r="J11" s="20"/>
      <c r="K11" s="20"/>
      <c r="L11" s="37"/>
      <c r="M11" s="37"/>
      <c r="N11" s="37"/>
      <c r="O11" s="37"/>
      <c r="P11" s="37"/>
      <c r="Q11" s="37"/>
      <c r="R11" s="146">
        <v>3452000</v>
      </c>
      <c r="S11" s="37"/>
      <c r="T11" s="37"/>
      <c r="U11" s="20"/>
      <c r="V11" s="37"/>
      <c r="W11" s="146">
        <v>3452000</v>
      </c>
    </row>
    <row r="12" ht="32" customHeight="1" spans="1:23">
      <c r="A12" s="23" t="s">
        <v>270</v>
      </c>
      <c r="B12" s="218" t="s">
        <v>277</v>
      </c>
      <c r="C12" s="139" t="s">
        <v>278</v>
      </c>
      <c r="D12" s="139" t="s">
        <v>70</v>
      </c>
      <c r="E12" s="23" t="s">
        <v>101</v>
      </c>
      <c r="F12" s="23" t="s">
        <v>203</v>
      </c>
      <c r="G12" s="23" t="s">
        <v>204</v>
      </c>
      <c r="H12" s="23" t="s">
        <v>205</v>
      </c>
      <c r="I12" s="146">
        <v>2300</v>
      </c>
      <c r="J12" s="82"/>
      <c r="K12" s="82"/>
      <c r="L12" s="82"/>
      <c r="M12" s="82"/>
      <c r="N12" s="82"/>
      <c r="O12" s="82"/>
      <c r="P12" s="82"/>
      <c r="Q12" s="82"/>
      <c r="R12" s="146">
        <v>2300</v>
      </c>
      <c r="S12" s="82"/>
      <c r="T12" s="82"/>
      <c r="U12" s="82"/>
      <c r="V12" s="82"/>
      <c r="W12" s="146">
        <v>2300</v>
      </c>
    </row>
    <row r="13" ht="18.75" customHeight="1" spans="1:23">
      <c r="A13" s="33" t="s">
        <v>133</v>
      </c>
      <c r="B13" s="34"/>
      <c r="C13" s="34"/>
      <c r="D13" s="34"/>
      <c r="E13" s="34"/>
      <c r="F13" s="34"/>
      <c r="G13" s="34"/>
      <c r="H13" s="35"/>
      <c r="I13" s="82">
        <v>4317300</v>
      </c>
      <c r="J13" s="146">
        <v>863000</v>
      </c>
      <c r="K13" s="146">
        <v>863000</v>
      </c>
      <c r="L13" s="82"/>
      <c r="M13" s="82"/>
      <c r="N13" s="82"/>
      <c r="O13" s="82"/>
      <c r="P13" s="82"/>
      <c r="Q13" s="82"/>
      <c r="R13" s="146">
        <v>3454300</v>
      </c>
      <c r="S13" s="82"/>
      <c r="T13" s="82"/>
      <c r="U13" s="82"/>
      <c r="V13" s="82"/>
      <c r="W13" s="146">
        <v>3454300</v>
      </c>
    </row>
  </sheetData>
  <mergeCells count="28">
    <mergeCell ref="A3:W3"/>
    <mergeCell ref="A4:H4"/>
    <mergeCell ref="J5:M5"/>
    <mergeCell ref="N5:P5"/>
    <mergeCell ref="R5:W5"/>
    <mergeCell ref="A13:H13"/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L6:L8"/>
    <mergeCell ref="M6:M8"/>
    <mergeCell ref="N6:N8"/>
    <mergeCell ref="O6:O8"/>
    <mergeCell ref="P6:P8"/>
    <mergeCell ref="Q5:Q8"/>
    <mergeCell ref="R6:R8"/>
    <mergeCell ref="S6:S8"/>
    <mergeCell ref="T6:T8"/>
    <mergeCell ref="U6:U8"/>
    <mergeCell ref="V6:V8"/>
    <mergeCell ref="W6:W8"/>
    <mergeCell ref="J6:K7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16"/>
  <sheetViews>
    <sheetView showZeros="0" workbookViewId="0">
      <pane ySplit="1" topLeftCell="A2" activePane="bottomLeft" state="frozen"/>
      <selection/>
      <selection pane="bottomLeft" activeCell="A4" sqref="A4:H4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8" customHeight="1" spans="10:10">
      <c r="J2" s="3" t="s">
        <v>279</v>
      </c>
    </row>
    <row r="3" ht="39.75" customHeight="1" spans="1:10">
      <c r="A3" s="67" t="str">
        <f>"2025"&amp;"年部门项目支出绩效目标表"</f>
        <v>2025年部门项目支出绩效目标表</v>
      </c>
      <c r="B3" s="4"/>
      <c r="C3" s="4"/>
      <c r="D3" s="4"/>
      <c r="E3" s="4"/>
      <c r="F3" s="68"/>
      <c r="G3" s="4"/>
      <c r="H3" s="68"/>
      <c r="I3" s="68"/>
      <c r="J3" s="4"/>
    </row>
    <row r="4" ht="17.25" customHeight="1" spans="1:1">
      <c r="A4" s="5" t="str">
        <f>"单位名称："&amp;"昆明市官渡区中闸小学"</f>
        <v>单位名称：昆明市官渡区中闸小学</v>
      </c>
    </row>
    <row r="5" ht="44.25" customHeight="1" spans="1:10">
      <c r="A5" s="69" t="s">
        <v>185</v>
      </c>
      <c r="B5" s="69" t="s">
        <v>280</v>
      </c>
      <c r="C5" s="69" t="s">
        <v>281</v>
      </c>
      <c r="D5" s="69" t="s">
        <v>282</v>
      </c>
      <c r="E5" s="69" t="s">
        <v>283</v>
      </c>
      <c r="F5" s="70" t="s">
        <v>284</v>
      </c>
      <c r="G5" s="69" t="s">
        <v>285</v>
      </c>
      <c r="H5" s="70" t="s">
        <v>286</v>
      </c>
      <c r="I5" s="70" t="s">
        <v>287</v>
      </c>
      <c r="J5" s="69" t="s">
        <v>288</v>
      </c>
    </row>
    <row r="6" ht="18.75" customHeight="1" spans="1:10">
      <c r="A6" s="135">
        <v>1</v>
      </c>
      <c r="B6" s="135">
        <v>2</v>
      </c>
      <c r="C6" s="135">
        <v>3</v>
      </c>
      <c r="D6" s="135">
        <v>4</v>
      </c>
      <c r="E6" s="135">
        <v>5</v>
      </c>
      <c r="F6" s="37">
        <v>6</v>
      </c>
      <c r="G6" s="135">
        <v>7</v>
      </c>
      <c r="H6" s="37">
        <v>8</v>
      </c>
      <c r="I6" s="37">
        <v>9</v>
      </c>
      <c r="J6" s="135">
        <v>10</v>
      </c>
    </row>
    <row r="7" ht="42" customHeight="1" spans="1:10">
      <c r="A7" s="136" t="s">
        <v>70</v>
      </c>
      <c r="B7" s="136"/>
      <c r="C7" s="136"/>
      <c r="D7" s="136"/>
      <c r="E7" s="136"/>
      <c r="F7" s="136"/>
      <c r="G7" s="136"/>
      <c r="H7" s="136"/>
      <c r="I7" s="136"/>
      <c r="J7" s="136"/>
    </row>
    <row r="8" ht="42" customHeight="1" spans="1:10">
      <c r="A8" s="136" t="s">
        <v>278</v>
      </c>
      <c r="B8" s="136" t="s">
        <v>289</v>
      </c>
      <c r="C8" s="136" t="s">
        <v>290</v>
      </c>
      <c r="D8" s="136" t="s">
        <v>291</v>
      </c>
      <c r="E8" s="136" t="s">
        <v>292</v>
      </c>
      <c r="F8" s="136" t="s">
        <v>293</v>
      </c>
      <c r="G8" s="136" t="s">
        <v>294</v>
      </c>
      <c r="H8" s="136" t="s">
        <v>295</v>
      </c>
      <c r="I8" s="136" t="s">
        <v>296</v>
      </c>
      <c r="J8" s="136" t="s">
        <v>297</v>
      </c>
    </row>
    <row r="9" ht="32" customHeight="1" spans="1:10">
      <c r="A9" s="136"/>
      <c r="B9" s="136" t="s">
        <v>289</v>
      </c>
      <c r="C9" s="136" t="s">
        <v>298</v>
      </c>
      <c r="D9" s="136" t="s">
        <v>299</v>
      </c>
      <c r="E9" s="136" t="s">
        <v>300</v>
      </c>
      <c r="F9" s="136" t="s">
        <v>301</v>
      </c>
      <c r="G9" s="136" t="s">
        <v>302</v>
      </c>
      <c r="H9" s="136" t="s">
        <v>303</v>
      </c>
      <c r="I9" s="136" t="s">
        <v>296</v>
      </c>
      <c r="J9" s="136" t="s">
        <v>304</v>
      </c>
    </row>
    <row r="10" ht="39" customHeight="1" spans="1:10">
      <c r="A10" s="136"/>
      <c r="B10" s="136" t="s">
        <v>289</v>
      </c>
      <c r="C10" s="136" t="s">
        <v>305</v>
      </c>
      <c r="D10" s="136" t="s">
        <v>306</v>
      </c>
      <c r="E10" s="136" t="s">
        <v>307</v>
      </c>
      <c r="F10" s="136" t="s">
        <v>301</v>
      </c>
      <c r="G10" s="136" t="s">
        <v>302</v>
      </c>
      <c r="H10" s="136" t="s">
        <v>303</v>
      </c>
      <c r="I10" s="136" t="s">
        <v>296</v>
      </c>
      <c r="J10" s="136" t="s">
        <v>308</v>
      </c>
    </row>
    <row r="11" ht="63" customHeight="1" spans="1:10">
      <c r="A11" s="136" t="s">
        <v>272</v>
      </c>
      <c r="B11" s="136" t="s">
        <v>309</v>
      </c>
      <c r="C11" s="136" t="s">
        <v>290</v>
      </c>
      <c r="D11" s="136" t="s">
        <v>291</v>
      </c>
      <c r="E11" s="136" t="s">
        <v>310</v>
      </c>
      <c r="F11" s="136" t="s">
        <v>293</v>
      </c>
      <c r="G11" s="136" t="s">
        <v>311</v>
      </c>
      <c r="H11" s="136" t="s">
        <v>312</v>
      </c>
      <c r="I11" s="136" t="s">
        <v>296</v>
      </c>
      <c r="J11" s="136" t="s">
        <v>313</v>
      </c>
    </row>
    <row r="12" ht="38" customHeight="1" spans="1:10">
      <c r="A12" s="136"/>
      <c r="B12" s="136" t="s">
        <v>309</v>
      </c>
      <c r="C12" s="136" t="s">
        <v>298</v>
      </c>
      <c r="D12" s="136" t="s">
        <v>299</v>
      </c>
      <c r="E12" s="136" t="s">
        <v>314</v>
      </c>
      <c r="F12" s="136" t="s">
        <v>293</v>
      </c>
      <c r="G12" s="136" t="s">
        <v>315</v>
      </c>
      <c r="H12" s="136" t="s">
        <v>316</v>
      </c>
      <c r="I12" s="136" t="s">
        <v>317</v>
      </c>
      <c r="J12" s="136" t="s">
        <v>318</v>
      </c>
    </row>
    <row r="13" ht="32" customHeight="1" spans="1:10">
      <c r="A13" s="136"/>
      <c r="B13" s="136" t="s">
        <v>309</v>
      </c>
      <c r="C13" s="136" t="s">
        <v>305</v>
      </c>
      <c r="D13" s="136" t="s">
        <v>306</v>
      </c>
      <c r="E13" s="136" t="s">
        <v>319</v>
      </c>
      <c r="F13" s="136" t="s">
        <v>301</v>
      </c>
      <c r="G13" s="136" t="s">
        <v>302</v>
      </c>
      <c r="H13" s="136" t="s">
        <v>303</v>
      </c>
      <c r="I13" s="136" t="s">
        <v>296</v>
      </c>
      <c r="J13" s="136" t="s">
        <v>320</v>
      </c>
    </row>
    <row r="14" ht="59" customHeight="1" spans="1:10">
      <c r="A14" s="136" t="s">
        <v>276</v>
      </c>
      <c r="B14" s="136" t="s">
        <v>309</v>
      </c>
      <c r="C14" s="136" t="s">
        <v>290</v>
      </c>
      <c r="D14" s="136" t="s">
        <v>291</v>
      </c>
      <c r="E14" s="136" t="s">
        <v>310</v>
      </c>
      <c r="F14" s="136" t="s">
        <v>293</v>
      </c>
      <c r="G14" s="136" t="s">
        <v>311</v>
      </c>
      <c r="H14" s="136" t="s">
        <v>312</v>
      </c>
      <c r="I14" s="136" t="s">
        <v>296</v>
      </c>
      <c r="J14" s="136" t="s">
        <v>321</v>
      </c>
    </row>
    <row r="15" ht="38" customHeight="1" spans="1:10">
      <c r="A15" s="136"/>
      <c r="B15" s="136" t="s">
        <v>309</v>
      </c>
      <c r="C15" s="136" t="s">
        <v>298</v>
      </c>
      <c r="D15" s="136" t="s">
        <v>299</v>
      </c>
      <c r="E15" s="136" t="s">
        <v>314</v>
      </c>
      <c r="F15" s="136" t="s">
        <v>293</v>
      </c>
      <c r="G15" s="136" t="s">
        <v>315</v>
      </c>
      <c r="H15" s="136" t="s">
        <v>316</v>
      </c>
      <c r="I15" s="136" t="s">
        <v>317</v>
      </c>
      <c r="J15" s="136" t="s">
        <v>322</v>
      </c>
    </row>
    <row r="16" ht="59" customHeight="1" spans="1:10">
      <c r="A16" s="136"/>
      <c r="B16" s="136" t="s">
        <v>309</v>
      </c>
      <c r="C16" s="136" t="s">
        <v>305</v>
      </c>
      <c r="D16" s="136" t="s">
        <v>306</v>
      </c>
      <c r="E16" s="136" t="s">
        <v>319</v>
      </c>
      <c r="F16" s="136" t="s">
        <v>301</v>
      </c>
      <c r="G16" s="136" t="s">
        <v>302</v>
      </c>
      <c r="H16" s="136" t="s">
        <v>303</v>
      </c>
      <c r="I16" s="136" t="s">
        <v>296</v>
      </c>
      <c r="J16" s="136" t="s">
        <v>320</v>
      </c>
    </row>
  </sheetData>
  <mergeCells count="8">
    <mergeCell ref="A3:J3"/>
    <mergeCell ref="A4:H4"/>
    <mergeCell ref="A8:A10"/>
    <mergeCell ref="A11:A13"/>
    <mergeCell ref="A14:A16"/>
    <mergeCell ref="B8:B10"/>
    <mergeCell ref="B11:B13"/>
    <mergeCell ref="B14:B16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11"/>
  <sheetViews>
    <sheetView showZeros="0" workbookViewId="0">
      <pane ySplit="1" topLeftCell="A2" activePane="bottomLeft" state="frozen"/>
      <selection/>
      <selection pane="bottomLeft" activeCell="A4" sqref="A4:C4"/>
    </sheetView>
  </sheetViews>
  <sheetFormatPr defaultColWidth="9.14166666666667" defaultRowHeight="14.25" customHeight="1" outlineLevelCol="5"/>
  <cols>
    <col min="1" max="1" width="32.1416666666667" customWidth="1"/>
    <col min="2" max="2" width="20.7083333333333" customWidth="1"/>
    <col min="3" max="3" width="32.1416666666667" customWidth="1"/>
    <col min="4" max="4" width="27.7083333333333" customWidth="1"/>
    <col min="5" max="6" width="36.7083333333333" customWidth="1"/>
  </cols>
  <sheetData>
    <row r="1" customHeight="1" spans="1:6">
      <c r="A1" s="1"/>
      <c r="B1" s="1"/>
      <c r="C1" s="1"/>
      <c r="D1" s="1"/>
      <c r="E1" s="1"/>
      <c r="F1" s="1"/>
    </row>
    <row r="2" ht="12" customHeight="1" spans="1:6">
      <c r="A2" s="121">
        <v>1</v>
      </c>
      <c r="B2" s="122">
        <v>0</v>
      </c>
      <c r="C2" s="121">
        <v>1</v>
      </c>
      <c r="D2" s="123"/>
      <c r="E2" s="123"/>
      <c r="F2" s="120" t="s">
        <v>323</v>
      </c>
    </row>
    <row r="3" ht="42" customHeight="1" spans="1:6">
      <c r="A3" s="124" t="str">
        <f>"2025"&amp;"年部门政府性基金预算支出预算表"</f>
        <v>2025年部门政府性基金预算支出预算表</v>
      </c>
      <c r="B3" s="124" t="s">
        <v>324</v>
      </c>
      <c r="C3" s="125"/>
      <c r="D3" s="126"/>
      <c r="E3" s="126"/>
      <c r="F3" s="126"/>
    </row>
    <row r="4" ht="13.5" customHeight="1" spans="1:6">
      <c r="A4" s="5" t="str">
        <f>"单位名称："&amp;"昆明市官渡区中闸小学"</f>
        <v>单位名称：昆明市官渡区中闸小学</v>
      </c>
      <c r="B4" s="5" t="s">
        <v>325</v>
      </c>
      <c r="C4" s="121"/>
      <c r="D4" s="123"/>
      <c r="E4" s="123"/>
      <c r="F4" s="120" t="s">
        <v>1</v>
      </c>
    </row>
    <row r="5" ht="19.5" customHeight="1" spans="1:6">
      <c r="A5" s="127" t="s">
        <v>183</v>
      </c>
      <c r="B5" s="128" t="s">
        <v>72</v>
      </c>
      <c r="C5" s="127" t="s">
        <v>73</v>
      </c>
      <c r="D5" s="11" t="s">
        <v>326</v>
      </c>
      <c r="E5" s="12"/>
      <c r="F5" s="13"/>
    </row>
    <row r="6" ht="18.75" customHeight="1" spans="1:6">
      <c r="A6" s="129"/>
      <c r="B6" s="130"/>
      <c r="C6" s="129"/>
      <c r="D6" s="16" t="s">
        <v>55</v>
      </c>
      <c r="E6" s="11" t="s">
        <v>75</v>
      </c>
      <c r="F6" s="16" t="s">
        <v>76</v>
      </c>
    </row>
    <row r="7" ht="18.75" customHeight="1" spans="1:6">
      <c r="A7" s="70">
        <v>1</v>
      </c>
      <c r="B7" s="131" t="s">
        <v>83</v>
      </c>
      <c r="C7" s="70">
        <v>3</v>
      </c>
      <c r="D7" s="132">
        <v>4</v>
      </c>
      <c r="E7" s="132">
        <v>5</v>
      </c>
      <c r="F7" s="132">
        <v>6</v>
      </c>
    </row>
    <row r="8" ht="21" customHeight="1" spans="1:6">
      <c r="A8" s="23"/>
      <c r="B8" s="23"/>
      <c r="C8" s="23"/>
      <c r="D8" s="82"/>
      <c r="E8" s="82"/>
      <c r="F8" s="82"/>
    </row>
    <row r="9" ht="21" customHeight="1" spans="1:6">
      <c r="A9" s="23"/>
      <c r="B9" s="23"/>
      <c r="C9" s="23"/>
      <c r="D9" s="82"/>
      <c r="E9" s="82"/>
      <c r="F9" s="82"/>
    </row>
    <row r="10" ht="18.75" customHeight="1" spans="1:6">
      <c r="A10" s="133" t="s">
        <v>133</v>
      </c>
      <c r="B10" s="133" t="s">
        <v>133</v>
      </c>
      <c r="C10" s="134" t="s">
        <v>133</v>
      </c>
      <c r="D10" s="82"/>
      <c r="E10" s="82"/>
      <c r="F10" s="82"/>
    </row>
    <row r="11" customHeight="1" spans="1:1">
      <c r="A11" s="65" t="s">
        <v>327</v>
      </c>
    </row>
  </sheetData>
  <mergeCells count="7">
    <mergeCell ref="A3:F3"/>
    <mergeCell ref="A4:C4"/>
    <mergeCell ref="D5:F5"/>
    <mergeCell ref="A10:C10"/>
    <mergeCell ref="A5:A6"/>
    <mergeCell ref="B5:B6"/>
    <mergeCell ref="C5:C6"/>
  </mergeCells>
  <printOptions horizontalCentered="1"/>
  <pageMargins left="0.37" right="0.37" top="0.56" bottom="0.56" header="0.48" footer="0.48"/>
  <pageSetup paperSize="9" scale="9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2"/>
  <sheetViews>
    <sheetView showZeros="0" workbookViewId="0">
      <pane ySplit="1" topLeftCell="A2" activePane="bottomLeft" state="frozen"/>
      <selection/>
      <selection pane="bottomLeft" activeCell="A4" sqref="A4:H4"/>
    </sheetView>
  </sheetViews>
  <sheetFormatPr defaultColWidth="9.14166666666667" defaultRowHeight="14.25" customHeight="1"/>
  <cols>
    <col min="1" max="2" width="32.575" customWidth="1"/>
    <col min="3" max="3" width="41.1416666666667" customWidth="1"/>
    <col min="4" max="4" width="21.7083333333333" customWidth="1"/>
    <col min="5" max="5" width="35.2833333333333" customWidth="1"/>
    <col min="6" max="6" width="7.70833333333333" customWidth="1"/>
    <col min="7" max="7" width="11.1416666666667" customWidth="1"/>
    <col min="8" max="8" width="13.2833333333333" customWidth="1"/>
    <col min="9" max="18" width="20" customWidth="1"/>
    <col min="19" max="19" width="19.85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customHeight="1" spans="2:19">
      <c r="B2" s="86"/>
      <c r="C2" s="86"/>
      <c r="R2" s="3"/>
      <c r="S2" s="3" t="s">
        <v>328</v>
      </c>
    </row>
    <row r="3" ht="41.25" customHeight="1" spans="1:19">
      <c r="A3" s="75" t="str">
        <f>"2025"&amp;"年部门政府采购预算表"</f>
        <v>2025年部门政府采购预算表</v>
      </c>
      <c r="B3" s="68"/>
      <c r="C3" s="68"/>
      <c r="D3" s="4"/>
      <c r="E3" s="4"/>
      <c r="F3" s="4"/>
      <c r="G3" s="4"/>
      <c r="H3" s="4"/>
      <c r="I3" s="4"/>
      <c r="J3" s="4"/>
      <c r="K3" s="4"/>
      <c r="L3" s="4"/>
      <c r="M3" s="68"/>
      <c r="N3" s="4"/>
      <c r="O3" s="4"/>
      <c r="P3" s="68"/>
      <c r="Q3" s="4"/>
      <c r="R3" s="68"/>
      <c r="S3" s="68"/>
    </row>
    <row r="4" ht="18.75" customHeight="1" spans="1:19">
      <c r="A4" s="113" t="str">
        <f>"单位名称："&amp;"昆明市官渡区中闸小学"</f>
        <v>单位名称：昆明市官渡区中闸小学</v>
      </c>
      <c r="B4" s="88"/>
      <c r="C4" s="88"/>
      <c r="D4" s="7"/>
      <c r="E4" s="7"/>
      <c r="F4" s="7"/>
      <c r="G4" s="7"/>
      <c r="H4" s="7"/>
      <c r="I4" s="7"/>
      <c r="J4" s="7"/>
      <c r="K4" s="7"/>
      <c r="L4" s="7"/>
      <c r="R4" s="8"/>
      <c r="S4" s="120" t="s">
        <v>1</v>
      </c>
    </row>
    <row r="5" ht="15.75" customHeight="1" spans="1:19">
      <c r="A5" s="10" t="s">
        <v>182</v>
      </c>
      <c r="B5" s="89" t="s">
        <v>183</v>
      </c>
      <c r="C5" s="89" t="s">
        <v>329</v>
      </c>
      <c r="D5" s="90" t="s">
        <v>330</v>
      </c>
      <c r="E5" s="90" t="s">
        <v>331</v>
      </c>
      <c r="F5" s="90" t="s">
        <v>332</v>
      </c>
      <c r="G5" s="90" t="s">
        <v>333</v>
      </c>
      <c r="H5" s="90" t="s">
        <v>334</v>
      </c>
      <c r="I5" s="103" t="s">
        <v>190</v>
      </c>
      <c r="J5" s="103"/>
      <c r="K5" s="103"/>
      <c r="L5" s="103"/>
      <c r="M5" s="104"/>
      <c r="N5" s="103"/>
      <c r="O5" s="103"/>
      <c r="P5" s="83"/>
      <c r="Q5" s="103"/>
      <c r="R5" s="104"/>
      <c r="S5" s="84"/>
    </row>
    <row r="6" ht="17.25" customHeight="1" spans="1:19">
      <c r="A6" s="15"/>
      <c r="B6" s="91"/>
      <c r="C6" s="91"/>
      <c r="D6" s="92"/>
      <c r="E6" s="92"/>
      <c r="F6" s="92"/>
      <c r="G6" s="92"/>
      <c r="H6" s="92"/>
      <c r="I6" s="92" t="s">
        <v>55</v>
      </c>
      <c r="J6" s="92" t="s">
        <v>58</v>
      </c>
      <c r="K6" s="92" t="s">
        <v>335</v>
      </c>
      <c r="L6" s="92" t="s">
        <v>336</v>
      </c>
      <c r="M6" s="105" t="s">
        <v>337</v>
      </c>
      <c r="N6" s="106" t="s">
        <v>338</v>
      </c>
      <c r="O6" s="106"/>
      <c r="P6" s="111"/>
      <c r="Q6" s="106"/>
      <c r="R6" s="112"/>
      <c r="S6" s="93"/>
    </row>
    <row r="7" ht="54" customHeight="1" spans="1:19">
      <c r="A7" s="18"/>
      <c r="B7" s="93"/>
      <c r="C7" s="93"/>
      <c r="D7" s="94"/>
      <c r="E7" s="94"/>
      <c r="F7" s="94"/>
      <c r="G7" s="94"/>
      <c r="H7" s="94"/>
      <c r="I7" s="94"/>
      <c r="J7" s="94" t="s">
        <v>57</v>
      </c>
      <c r="K7" s="94"/>
      <c r="L7" s="94"/>
      <c r="M7" s="107"/>
      <c r="N7" s="94" t="s">
        <v>57</v>
      </c>
      <c r="O7" s="94" t="s">
        <v>64</v>
      </c>
      <c r="P7" s="93" t="s">
        <v>65</v>
      </c>
      <c r="Q7" s="94" t="s">
        <v>66</v>
      </c>
      <c r="R7" s="107" t="s">
        <v>67</v>
      </c>
      <c r="S7" s="93" t="s">
        <v>68</v>
      </c>
    </row>
    <row r="8" ht="18" customHeight="1" spans="1:19">
      <c r="A8" s="114">
        <v>1</v>
      </c>
      <c r="B8" s="114" t="s">
        <v>83</v>
      </c>
      <c r="C8" s="115">
        <v>3</v>
      </c>
      <c r="D8" s="115">
        <v>4</v>
      </c>
      <c r="E8" s="114">
        <v>5</v>
      </c>
      <c r="F8" s="114">
        <v>6</v>
      </c>
      <c r="G8" s="114">
        <v>7</v>
      </c>
      <c r="H8" s="114">
        <v>8</v>
      </c>
      <c r="I8" s="114">
        <v>9</v>
      </c>
      <c r="J8" s="114">
        <v>10</v>
      </c>
      <c r="K8" s="114">
        <v>11</v>
      </c>
      <c r="L8" s="114">
        <v>12</v>
      </c>
      <c r="M8" s="114">
        <v>13</v>
      </c>
      <c r="N8" s="114">
        <v>14</v>
      </c>
      <c r="O8" s="114">
        <v>15</v>
      </c>
      <c r="P8" s="114">
        <v>16</v>
      </c>
      <c r="Q8" s="114">
        <v>17</v>
      </c>
      <c r="R8" s="114">
        <v>18</v>
      </c>
      <c r="S8" s="114">
        <v>19</v>
      </c>
    </row>
    <row r="9" ht="21" customHeight="1" spans="1:19">
      <c r="A9" s="95"/>
      <c r="B9" s="96"/>
      <c r="C9" s="96"/>
      <c r="D9" s="97"/>
      <c r="E9" s="97"/>
      <c r="F9" s="97"/>
      <c r="G9" s="116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</row>
    <row r="10" ht="21" customHeight="1" spans="1:19">
      <c r="A10" s="98" t="s">
        <v>133</v>
      </c>
      <c r="B10" s="99"/>
      <c r="C10" s="99"/>
      <c r="D10" s="100"/>
      <c r="E10" s="100"/>
      <c r="F10" s="100"/>
      <c r="G10" s="117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</row>
    <row r="11" ht="21" customHeight="1" spans="1:19">
      <c r="A11" s="113" t="s">
        <v>339</v>
      </c>
      <c r="B11" s="5"/>
      <c r="C11" s="5"/>
      <c r="D11" s="113"/>
      <c r="E11" s="113"/>
      <c r="F11" s="113"/>
      <c r="G11" s="118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</row>
    <row r="12" customHeight="1" spans="1:1">
      <c r="A12" s="65" t="s">
        <v>340</v>
      </c>
    </row>
  </sheetData>
  <mergeCells count="19">
    <mergeCell ref="A3:S3"/>
    <mergeCell ref="A4:H4"/>
    <mergeCell ref="I5:S5"/>
    <mergeCell ref="N6:S6"/>
    <mergeCell ref="A10:G10"/>
    <mergeCell ref="A11:S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  <mergeCell ref="L6:L7"/>
    <mergeCell ref="M6:M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T11"/>
  <sheetViews>
    <sheetView showZeros="0" topLeftCell="E1" workbookViewId="0">
      <pane ySplit="1" topLeftCell="A2" activePane="bottomLeft" state="frozen"/>
      <selection/>
      <selection pane="bottomLeft" activeCell="G19" sqref="G19"/>
    </sheetView>
  </sheetViews>
  <sheetFormatPr defaultColWidth="9.14166666666667" defaultRowHeight="14.25" customHeight="1"/>
  <cols>
    <col min="1" max="5" width="39.1416666666667" customWidth="1"/>
    <col min="6" max="6" width="27.575" customWidth="1"/>
    <col min="7" max="7" width="28.575" customWidth="1"/>
    <col min="8" max="8" width="28.1416666666667" customWidth="1"/>
    <col min="9" max="9" width="39.1416666666667" customWidth="1"/>
    <col min="10" max="18" width="20.425" customWidth="1"/>
    <col min="19" max="20" width="20.2833333333333" customWidth="1"/>
  </cols>
  <sheetData>
    <row r="1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6.5" customHeight="1" spans="1:20">
      <c r="A2" s="79"/>
      <c r="B2" s="86"/>
      <c r="C2" s="86"/>
      <c r="D2" s="86"/>
      <c r="E2" s="86"/>
      <c r="F2" s="86"/>
      <c r="G2" s="86"/>
      <c r="H2" s="79"/>
      <c r="I2" s="79"/>
      <c r="J2" s="79"/>
      <c r="K2" s="79"/>
      <c r="L2" s="79"/>
      <c r="M2" s="79"/>
      <c r="N2" s="101"/>
      <c r="O2" s="79"/>
      <c r="P2" s="79"/>
      <c r="Q2" s="86"/>
      <c r="R2" s="79"/>
      <c r="S2" s="109"/>
      <c r="T2" s="109" t="s">
        <v>341</v>
      </c>
    </row>
    <row r="3" ht="41.25" customHeight="1" spans="1:20">
      <c r="A3" s="75" t="str">
        <f>"2025"&amp;"年部门政府购买服务预算表"</f>
        <v>2025年部门政府购买服务预算表</v>
      </c>
      <c r="B3" s="68"/>
      <c r="C3" s="68"/>
      <c r="D3" s="68"/>
      <c r="E3" s="68"/>
      <c r="F3" s="68"/>
      <c r="G3" s="68"/>
      <c r="H3" s="87"/>
      <c r="I3" s="87"/>
      <c r="J3" s="87"/>
      <c r="K3" s="87"/>
      <c r="L3" s="87"/>
      <c r="M3" s="87"/>
      <c r="N3" s="102"/>
      <c r="O3" s="87"/>
      <c r="P3" s="87"/>
      <c r="Q3" s="68"/>
      <c r="R3" s="87"/>
      <c r="S3" s="102"/>
      <c r="T3" s="68"/>
    </row>
    <row r="4" ht="22.5" customHeight="1" spans="1:20">
      <c r="A4" s="76" t="str">
        <f>"单位名称："&amp;""</f>
        <v>单位名称：</v>
      </c>
      <c r="B4" s="88"/>
      <c r="C4" s="88"/>
      <c r="D4" s="88"/>
      <c r="E4" s="88"/>
      <c r="F4" s="88"/>
      <c r="G4" s="88"/>
      <c r="H4" s="77"/>
      <c r="I4" s="77"/>
      <c r="J4" s="77"/>
      <c r="K4" s="77"/>
      <c r="L4" s="77"/>
      <c r="M4" s="77"/>
      <c r="N4" s="101"/>
      <c r="O4" s="79"/>
      <c r="P4" s="79"/>
      <c r="Q4" s="86"/>
      <c r="R4" s="79"/>
      <c r="S4" s="110"/>
      <c r="T4" s="109" t="s">
        <v>1</v>
      </c>
    </row>
    <row r="5" ht="24" customHeight="1" spans="1:20">
      <c r="A5" s="10" t="s">
        <v>182</v>
      </c>
      <c r="B5" s="89" t="s">
        <v>183</v>
      </c>
      <c r="C5" s="89" t="s">
        <v>329</v>
      </c>
      <c r="D5" s="89" t="s">
        <v>342</v>
      </c>
      <c r="E5" s="89" t="s">
        <v>343</v>
      </c>
      <c r="F5" s="89" t="s">
        <v>344</v>
      </c>
      <c r="G5" s="89" t="s">
        <v>345</v>
      </c>
      <c r="H5" s="90" t="s">
        <v>346</v>
      </c>
      <c r="I5" s="90" t="s">
        <v>347</v>
      </c>
      <c r="J5" s="103" t="s">
        <v>190</v>
      </c>
      <c r="K5" s="103"/>
      <c r="L5" s="103"/>
      <c r="M5" s="103"/>
      <c r="N5" s="104"/>
      <c r="O5" s="103"/>
      <c r="P5" s="103"/>
      <c r="Q5" s="83"/>
      <c r="R5" s="103"/>
      <c r="S5" s="104"/>
      <c r="T5" s="84"/>
    </row>
    <row r="6" ht="24" customHeight="1" spans="1:20">
      <c r="A6" s="15"/>
      <c r="B6" s="91"/>
      <c r="C6" s="91"/>
      <c r="D6" s="91"/>
      <c r="E6" s="91"/>
      <c r="F6" s="91"/>
      <c r="G6" s="91"/>
      <c r="H6" s="92"/>
      <c r="I6" s="92"/>
      <c r="J6" s="92" t="s">
        <v>55</v>
      </c>
      <c r="K6" s="92" t="s">
        <v>58</v>
      </c>
      <c r="L6" s="92" t="s">
        <v>335</v>
      </c>
      <c r="M6" s="92" t="s">
        <v>336</v>
      </c>
      <c r="N6" s="105" t="s">
        <v>337</v>
      </c>
      <c r="O6" s="106" t="s">
        <v>338</v>
      </c>
      <c r="P6" s="106"/>
      <c r="Q6" s="111"/>
      <c r="R6" s="106"/>
      <c r="S6" s="112"/>
      <c r="T6" s="93"/>
    </row>
    <row r="7" ht="54" customHeight="1" spans="1:20">
      <c r="A7" s="18"/>
      <c r="B7" s="93"/>
      <c r="C7" s="93"/>
      <c r="D7" s="93"/>
      <c r="E7" s="93"/>
      <c r="F7" s="93"/>
      <c r="G7" s="93"/>
      <c r="H7" s="94"/>
      <c r="I7" s="94"/>
      <c r="J7" s="94"/>
      <c r="K7" s="94" t="s">
        <v>57</v>
      </c>
      <c r="L7" s="94"/>
      <c r="M7" s="94"/>
      <c r="N7" s="107"/>
      <c r="O7" s="94" t="s">
        <v>57</v>
      </c>
      <c r="P7" s="94" t="s">
        <v>64</v>
      </c>
      <c r="Q7" s="93" t="s">
        <v>65</v>
      </c>
      <c r="R7" s="94" t="s">
        <v>66</v>
      </c>
      <c r="S7" s="107" t="s">
        <v>67</v>
      </c>
      <c r="T7" s="93" t="s">
        <v>68</v>
      </c>
    </row>
    <row r="8" ht="17.25" customHeight="1" spans="1:20">
      <c r="A8" s="19">
        <v>1</v>
      </c>
      <c r="B8" s="93">
        <v>2</v>
      </c>
      <c r="C8" s="19">
        <v>3</v>
      </c>
      <c r="D8" s="19">
        <v>4</v>
      </c>
      <c r="E8" s="93">
        <v>5</v>
      </c>
      <c r="F8" s="19">
        <v>6</v>
      </c>
      <c r="G8" s="19">
        <v>7</v>
      </c>
      <c r="H8" s="93">
        <v>8</v>
      </c>
      <c r="I8" s="19">
        <v>9</v>
      </c>
      <c r="J8" s="19">
        <v>10</v>
      </c>
      <c r="K8" s="93">
        <v>11</v>
      </c>
      <c r="L8" s="19">
        <v>12</v>
      </c>
      <c r="M8" s="19">
        <v>13</v>
      </c>
      <c r="N8" s="93">
        <v>14</v>
      </c>
      <c r="O8" s="19">
        <v>15</v>
      </c>
      <c r="P8" s="19">
        <v>16</v>
      </c>
      <c r="Q8" s="93">
        <v>17</v>
      </c>
      <c r="R8" s="19">
        <v>18</v>
      </c>
      <c r="S8" s="19">
        <v>19</v>
      </c>
      <c r="T8" s="19">
        <v>20</v>
      </c>
    </row>
    <row r="9" ht="21" customHeight="1" spans="1:20">
      <c r="A9" s="95"/>
      <c r="B9" s="96"/>
      <c r="C9" s="96"/>
      <c r="D9" s="96"/>
      <c r="E9" s="96"/>
      <c r="F9" s="96"/>
      <c r="G9" s="96"/>
      <c r="H9" s="97"/>
      <c r="I9" s="97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21" customHeight="1" spans="1:20">
      <c r="A10" s="98" t="s">
        <v>133</v>
      </c>
      <c r="B10" s="99"/>
      <c r="C10" s="99"/>
      <c r="D10" s="99"/>
      <c r="E10" s="99"/>
      <c r="F10" s="99"/>
      <c r="G10" s="99"/>
      <c r="H10" s="100"/>
      <c r="I10" s="108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</row>
    <row r="11" customHeight="1" spans="5:5">
      <c r="E11" s="65" t="s">
        <v>348</v>
      </c>
    </row>
  </sheetData>
  <mergeCells count="19">
    <mergeCell ref="A3:T3"/>
    <mergeCell ref="A4:I4"/>
    <mergeCell ref="J5:T5"/>
    <mergeCell ref="O6:T6"/>
    <mergeCell ref="A10:I10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6:J7"/>
    <mergeCell ref="K6:K7"/>
    <mergeCell ref="L6:L7"/>
    <mergeCell ref="M6:M7"/>
    <mergeCell ref="N6:N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10"/>
  <sheetViews>
    <sheetView showZeros="0" topLeftCell="G1" workbookViewId="0">
      <pane ySplit="1" topLeftCell="A2" activePane="bottomLeft" state="frozen"/>
      <selection/>
      <selection pane="bottomLeft" activeCell="G10" sqref="G10"/>
    </sheetView>
  </sheetViews>
  <sheetFormatPr defaultColWidth="9.14166666666667" defaultRowHeight="14.25" customHeight="1"/>
  <cols>
    <col min="1" max="1" width="37.7083333333333" customWidth="1"/>
    <col min="2" max="24" width="20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7.25" customHeight="1" spans="4:24">
      <c r="D2" s="74"/>
      <c r="W2" s="3"/>
      <c r="X2" s="3" t="s">
        <v>349</v>
      </c>
    </row>
    <row r="3" ht="41.25" customHeight="1" spans="1:24">
      <c r="A3" s="75" t="str">
        <f>"2025"&amp;"年对下转移支付预算表"</f>
        <v>2025年对下转移支付预算表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68"/>
      <c r="X3" s="68"/>
    </row>
    <row r="4" ht="18" customHeight="1" spans="1:24">
      <c r="A4" s="76" t="str">
        <f>"单位名称："&amp;""</f>
        <v>单位名称：</v>
      </c>
      <c r="B4" s="77"/>
      <c r="C4" s="77"/>
      <c r="D4" s="78"/>
      <c r="E4" s="79"/>
      <c r="F4" s="79"/>
      <c r="G4" s="79"/>
      <c r="H4" s="79"/>
      <c r="I4" s="79"/>
      <c r="W4" s="8"/>
      <c r="X4" s="8" t="s">
        <v>1</v>
      </c>
    </row>
    <row r="5" ht="19.5" customHeight="1" spans="1:24">
      <c r="A5" s="28" t="s">
        <v>350</v>
      </c>
      <c r="B5" s="11" t="s">
        <v>190</v>
      </c>
      <c r="C5" s="12"/>
      <c r="D5" s="12"/>
      <c r="E5" s="11" t="s">
        <v>351</v>
      </c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83"/>
      <c r="X5" s="84"/>
    </row>
    <row r="6" ht="40.5" customHeight="1" spans="1:24">
      <c r="A6" s="19"/>
      <c r="B6" s="29" t="s">
        <v>55</v>
      </c>
      <c r="C6" s="10" t="s">
        <v>58</v>
      </c>
      <c r="D6" s="80" t="s">
        <v>335</v>
      </c>
      <c r="E6" s="49" t="s">
        <v>352</v>
      </c>
      <c r="F6" s="49" t="s">
        <v>353</v>
      </c>
      <c r="G6" s="49" t="s">
        <v>354</v>
      </c>
      <c r="H6" s="49" t="s">
        <v>355</v>
      </c>
      <c r="I6" s="49" t="s">
        <v>356</v>
      </c>
      <c r="J6" s="49" t="s">
        <v>357</v>
      </c>
      <c r="K6" s="49" t="s">
        <v>358</v>
      </c>
      <c r="L6" s="49" t="s">
        <v>359</v>
      </c>
      <c r="M6" s="49" t="s">
        <v>360</v>
      </c>
      <c r="N6" s="49" t="s">
        <v>361</v>
      </c>
      <c r="O6" s="49" t="s">
        <v>362</v>
      </c>
      <c r="P6" s="49" t="s">
        <v>363</v>
      </c>
      <c r="Q6" s="49" t="s">
        <v>364</v>
      </c>
      <c r="R6" s="49" t="s">
        <v>365</v>
      </c>
      <c r="S6" s="49" t="s">
        <v>366</v>
      </c>
      <c r="T6" s="49" t="s">
        <v>367</v>
      </c>
      <c r="U6" s="49" t="s">
        <v>368</v>
      </c>
      <c r="V6" s="49" t="s">
        <v>369</v>
      </c>
      <c r="W6" s="49" t="s">
        <v>370</v>
      </c>
      <c r="X6" s="85" t="s">
        <v>371</v>
      </c>
    </row>
    <row r="7" ht="19.5" customHeight="1" spans="1:24">
      <c r="A7" s="20">
        <v>1</v>
      </c>
      <c r="B7" s="20">
        <v>2</v>
      </c>
      <c r="C7" s="20">
        <v>3</v>
      </c>
      <c r="D7" s="81">
        <v>4</v>
      </c>
      <c r="E7" s="37">
        <v>5</v>
      </c>
      <c r="F7" s="20">
        <v>6</v>
      </c>
      <c r="G7" s="20">
        <v>7</v>
      </c>
      <c r="H7" s="81">
        <v>8</v>
      </c>
      <c r="I7" s="20">
        <v>9</v>
      </c>
      <c r="J7" s="20">
        <v>10</v>
      </c>
      <c r="K7" s="20">
        <v>11</v>
      </c>
      <c r="L7" s="81">
        <v>12</v>
      </c>
      <c r="M7" s="20">
        <v>13</v>
      </c>
      <c r="N7" s="20">
        <v>14</v>
      </c>
      <c r="O7" s="20">
        <v>15</v>
      </c>
      <c r="P7" s="81">
        <v>16</v>
      </c>
      <c r="Q7" s="20">
        <v>17</v>
      </c>
      <c r="R7" s="20">
        <v>18</v>
      </c>
      <c r="S7" s="20">
        <v>19</v>
      </c>
      <c r="T7" s="81">
        <v>20</v>
      </c>
      <c r="U7" s="81">
        <v>21</v>
      </c>
      <c r="V7" s="81">
        <v>22</v>
      </c>
      <c r="W7" s="37">
        <v>23</v>
      </c>
      <c r="X7" s="37">
        <v>24</v>
      </c>
    </row>
    <row r="8" ht="19.5" customHeight="1" spans="1:24">
      <c r="A8" s="30"/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</row>
    <row r="9" ht="19.5" customHeight="1" spans="1:24">
      <c r="A9" s="71"/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</row>
    <row r="10" customHeight="1" spans="7:7">
      <c r="G10" s="65" t="s">
        <v>372</v>
      </c>
    </row>
  </sheetData>
  <mergeCells count="5">
    <mergeCell ref="A3:X3"/>
    <mergeCell ref="A4:I4"/>
    <mergeCell ref="B5:D5"/>
    <mergeCell ref="E5:X5"/>
    <mergeCell ref="A5:A6"/>
  </mergeCells>
  <printOptions horizontalCentered="1"/>
  <pageMargins left="0.96" right="0.96" top="0.72" bottom="0.72" header="0" footer="0"/>
  <pageSetup paperSize="9" scale="57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9"/>
  <sheetViews>
    <sheetView showZeros="0" workbookViewId="0">
      <pane ySplit="1" topLeftCell="A2" activePane="bottomLeft" state="frozen"/>
      <selection/>
      <selection pane="bottomLeft" activeCell="A4" sqref="A4:H4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6.5" customHeight="1" spans="10:10">
      <c r="J2" s="3" t="s">
        <v>373</v>
      </c>
    </row>
    <row r="3" ht="41.25" customHeight="1" spans="1:10">
      <c r="A3" s="67" t="str">
        <f>"2025"&amp;"年市对下转移支付绩效目标表"</f>
        <v>2025年市对下转移支付绩效目标表</v>
      </c>
      <c r="B3" s="4"/>
      <c r="C3" s="4"/>
      <c r="D3" s="4"/>
      <c r="E3" s="4"/>
      <c r="F3" s="68"/>
      <c r="G3" s="4"/>
      <c r="H3" s="68"/>
      <c r="I3" s="68"/>
      <c r="J3" s="4"/>
    </row>
    <row r="4" ht="17.25" customHeight="1" spans="1:1">
      <c r="A4" s="5" t="str">
        <f>"单位名称："&amp;"昆明市官渡区中闸小学"</f>
        <v>单位名称：昆明市官渡区中闸小学</v>
      </c>
    </row>
    <row r="5" ht="44.25" customHeight="1" spans="1:10">
      <c r="A5" s="69" t="s">
        <v>350</v>
      </c>
      <c r="B5" s="69" t="s">
        <v>280</v>
      </c>
      <c r="C5" s="69" t="s">
        <v>281</v>
      </c>
      <c r="D5" s="69" t="s">
        <v>282</v>
      </c>
      <c r="E5" s="69" t="s">
        <v>283</v>
      </c>
      <c r="F5" s="70" t="s">
        <v>284</v>
      </c>
      <c r="G5" s="69" t="s">
        <v>285</v>
      </c>
      <c r="H5" s="70" t="s">
        <v>286</v>
      </c>
      <c r="I5" s="70" t="s">
        <v>287</v>
      </c>
      <c r="J5" s="69" t="s">
        <v>288</v>
      </c>
    </row>
    <row r="6" ht="14.25" customHeight="1" spans="1:10">
      <c r="A6" s="69">
        <v>1</v>
      </c>
      <c r="B6" s="69">
        <v>2</v>
      </c>
      <c r="C6" s="69">
        <v>3</v>
      </c>
      <c r="D6" s="69">
        <v>4</v>
      </c>
      <c r="E6" s="69">
        <v>5</v>
      </c>
      <c r="F6" s="70">
        <v>6</v>
      </c>
      <c r="G6" s="69">
        <v>7</v>
      </c>
      <c r="H6" s="70">
        <v>8</v>
      </c>
      <c r="I6" s="70">
        <v>9</v>
      </c>
      <c r="J6" s="69">
        <v>10</v>
      </c>
    </row>
    <row r="7" ht="42" customHeight="1" spans="1:10">
      <c r="A7" s="30"/>
      <c r="B7" s="71"/>
      <c r="C7" s="71"/>
      <c r="D7" s="71"/>
      <c r="E7" s="72"/>
      <c r="F7" s="73"/>
      <c r="G7" s="72"/>
      <c r="H7" s="73"/>
      <c r="I7" s="73"/>
      <c r="J7" s="72"/>
    </row>
    <row r="8" ht="42" customHeight="1" spans="1:10">
      <c r="A8" s="30"/>
      <c r="B8" s="23"/>
      <c r="C8" s="23"/>
      <c r="D8" s="23"/>
      <c r="E8" s="30"/>
      <c r="F8" s="23"/>
      <c r="G8" s="30"/>
      <c r="H8" s="23"/>
      <c r="I8" s="23"/>
      <c r="J8" s="30"/>
    </row>
    <row r="9" customHeight="1" spans="1:1">
      <c r="A9" s="65" t="s">
        <v>372</v>
      </c>
    </row>
  </sheetData>
  <mergeCells count="2">
    <mergeCell ref="A3:J3"/>
    <mergeCell ref="A4:H4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I10"/>
  <sheetViews>
    <sheetView showZeros="0" workbookViewId="0">
      <pane ySplit="1" topLeftCell="A2" activePane="bottomLeft" state="frozen"/>
      <selection/>
      <selection pane="bottomLeft" activeCell="A4" sqref="A4:C4"/>
    </sheetView>
  </sheetViews>
  <sheetFormatPr defaultColWidth="10.425" defaultRowHeight="14.25" customHeight="1"/>
  <cols>
    <col min="1" max="3" width="33.7083333333333" customWidth="1"/>
    <col min="4" max="4" width="45.575" customWidth="1"/>
    <col min="5" max="5" width="27.575" customWidth="1"/>
    <col min="6" max="6" width="21.7083333333333" customWidth="1"/>
    <col min="7" max="9" width="26.2833333333333" customWidth="1"/>
  </cols>
  <sheetData>
    <row r="1" customHeight="1" spans="1:9">
      <c r="A1" s="1"/>
      <c r="B1" s="1"/>
      <c r="C1" s="1"/>
      <c r="D1" s="1"/>
      <c r="E1" s="1"/>
      <c r="F1" s="1"/>
      <c r="G1" s="1"/>
      <c r="H1" s="1"/>
      <c r="I1" s="1"/>
    </row>
    <row r="2" customHeight="1" spans="1:9">
      <c r="A2" s="39" t="s">
        <v>374</v>
      </c>
      <c r="B2" s="40"/>
      <c r="C2" s="40"/>
      <c r="D2" s="41"/>
      <c r="E2" s="41"/>
      <c r="F2" s="41"/>
      <c r="G2" s="40"/>
      <c r="H2" s="40"/>
      <c r="I2" s="41"/>
    </row>
    <row r="3" ht="41.25" customHeight="1" spans="1:9">
      <c r="A3" s="42" t="str">
        <f>"2025"&amp;"年新增资产配置预算表"</f>
        <v>2025年新增资产配置预算表</v>
      </c>
      <c r="B3" s="43"/>
      <c r="C3" s="43"/>
      <c r="D3" s="44"/>
      <c r="E3" s="44"/>
      <c r="F3" s="44"/>
      <c r="G3" s="43"/>
      <c r="H3" s="43"/>
      <c r="I3" s="44"/>
    </row>
    <row r="4" customHeight="1" spans="1:9">
      <c r="A4" s="45" t="str">
        <f>"单位名称："&amp;"昆明市官渡区中闸小学"</f>
        <v>单位名称：昆明市官渡区中闸小学</v>
      </c>
      <c r="B4" s="46"/>
      <c r="C4" s="46"/>
      <c r="D4" s="47"/>
      <c r="F4" s="44"/>
      <c r="G4" s="43"/>
      <c r="H4" s="43"/>
      <c r="I4" s="66" t="s">
        <v>1</v>
      </c>
    </row>
    <row r="5" ht="28.5" customHeight="1" spans="1:9">
      <c r="A5" s="48" t="s">
        <v>182</v>
      </c>
      <c r="B5" s="49" t="s">
        <v>183</v>
      </c>
      <c r="C5" s="50" t="s">
        <v>375</v>
      </c>
      <c r="D5" s="48" t="s">
        <v>376</v>
      </c>
      <c r="E5" s="48" t="s">
        <v>377</v>
      </c>
      <c r="F5" s="48" t="s">
        <v>378</v>
      </c>
      <c r="G5" s="49" t="s">
        <v>379</v>
      </c>
      <c r="H5" s="37"/>
      <c r="I5" s="48"/>
    </row>
    <row r="6" ht="21" customHeight="1" spans="1:9">
      <c r="A6" s="50"/>
      <c r="B6" s="51"/>
      <c r="C6" s="51"/>
      <c r="D6" s="52"/>
      <c r="E6" s="51"/>
      <c r="F6" s="51"/>
      <c r="G6" s="49" t="s">
        <v>333</v>
      </c>
      <c r="H6" s="49" t="s">
        <v>380</v>
      </c>
      <c r="I6" s="49" t="s">
        <v>381</v>
      </c>
    </row>
    <row r="7" ht="17.25" customHeight="1" spans="1:9">
      <c r="A7" s="53" t="s">
        <v>82</v>
      </c>
      <c r="B7" s="54"/>
      <c r="C7" s="55" t="s">
        <v>83</v>
      </c>
      <c r="D7" s="53" t="s">
        <v>84</v>
      </c>
      <c r="E7" s="56" t="s">
        <v>85</v>
      </c>
      <c r="F7" s="53" t="s">
        <v>86</v>
      </c>
      <c r="G7" s="55" t="s">
        <v>87</v>
      </c>
      <c r="H7" s="57" t="s">
        <v>88</v>
      </c>
      <c r="I7" s="56" t="s">
        <v>89</v>
      </c>
    </row>
    <row r="8" ht="19.5" customHeight="1" spans="1:9">
      <c r="A8" s="58"/>
      <c r="B8" s="32"/>
      <c r="C8" s="32"/>
      <c r="D8" s="30"/>
      <c r="E8" s="23"/>
      <c r="F8" s="57"/>
      <c r="G8" s="59"/>
      <c r="H8" s="60"/>
      <c r="I8" s="60"/>
    </row>
    <row r="9" ht="19.5" customHeight="1" spans="1:9">
      <c r="A9" s="61" t="s">
        <v>55</v>
      </c>
      <c r="B9" s="62"/>
      <c r="C9" s="62"/>
      <c r="D9" s="63"/>
      <c r="E9" s="64"/>
      <c r="F9" s="64"/>
      <c r="G9" s="59"/>
      <c r="H9" s="60"/>
      <c r="I9" s="60"/>
    </row>
    <row r="10" customHeight="1" spans="1:1">
      <c r="A10" s="65" t="s">
        <v>382</v>
      </c>
    </row>
  </sheetData>
  <mergeCells count="11">
    <mergeCell ref="A2:I2"/>
    <mergeCell ref="A3:I3"/>
    <mergeCell ref="A4:C4"/>
    <mergeCell ref="G5:I5"/>
    <mergeCell ref="A9:F9"/>
    <mergeCell ref="A5:A6"/>
    <mergeCell ref="B5:B6"/>
    <mergeCell ref="C5:C6"/>
    <mergeCell ref="D5:D6"/>
    <mergeCell ref="E5:E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K12"/>
  <sheetViews>
    <sheetView showZeros="0" workbookViewId="0">
      <pane ySplit="1" topLeftCell="A2" activePane="bottomLeft" state="frozen"/>
      <selection/>
      <selection pane="bottomLeft" activeCell="A4" sqref="A4:G4"/>
    </sheetView>
  </sheetViews>
  <sheetFormatPr defaultColWidth="9.14166666666667" defaultRowHeight="14.25" customHeight="1"/>
  <cols>
    <col min="1" max="1" width="19.2833333333333" customWidth="1"/>
    <col min="2" max="2" width="33.85" customWidth="1"/>
    <col min="3" max="3" width="23.85" customWidth="1"/>
    <col min="4" max="4" width="11.1416666666667" customWidth="1"/>
    <col min="5" max="5" width="17.7083333333333" customWidth="1"/>
    <col min="6" max="6" width="9.85" customWidth="1"/>
    <col min="7" max="7" width="17.7083333333333" customWidth="1"/>
    <col min="8" max="11" width="23.1416666666667" customWidth="1"/>
  </cols>
  <sheetData>
    <row r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1" spans="4:11">
      <c r="D2" s="2"/>
      <c r="E2" s="2"/>
      <c r="F2" s="2"/>
      <c r="G2" s="2"/>
      <c r="K2" s="3" t="s">
        <v>383</v>
      </c>
    </row>
    <row r="3" ht="41.25" customHeight="1" spans="1:11">
      <c r="A3" s="4" t="str">
        <f>"2025"&amp;"年上级转移支付补助项目支出预算表"</f>
        <v>2025年上级转移支付补助项目支出预算表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3.5" customHeight="1" spans="1:11">
      <c r="A4" s="5" t="str">
        <f>"单位名称："&amp;"昆明市官渡区中闸小学"</f>
        <v>单位名称：昆明市官渡区中闸小学</v>
      </c>
      <c r="B4" s="6"/>
      <c r="C4" s="6"/>
      <c r="D4" s="6"/>
      <c r="E4" s="6"/>
      <c r="F4" s="6"/>
      <c r="G4" s="6"/>
      <c r="H4" s="7"/>
      <c r="I4" s="7"/>
      <c r="J4" s="7"/>
      <c r="K4" s="8" t="s">
        <v>1</v>
      </c>
    </row>
    <row r="5" ht="21.75" customHeight="1" spans="1:11">
      <c r="A5" s="9" t="s">
        <v>264</v>
      </c>
      <c r="B5" s="9" t="s">
        <v>185</v>
      </c>
      <c r="C5" s="9" t="s">
        <v>265</v>
      </c>
      <c r="D5" s="10" t="s">
        <v>186</v>
      </c>
      <c r="E5" s="10" t="s">
        <v>187</v>
      </c>
      <c r="F5" s="10" t="s">
        <v>266</v>
      </c>
      <c r="G5" s="10" t="s">
        <v>267</v>
      </c>
      <c r="H5" s="28" t="s">
        <v>55</v>
      </c>
      <c r="I5" s="11" t="s">
        <v>384</v>
      </c>
      <c r="J5" s="12"/>
      <c r="K5" s="13"/>
    </row>
    <row r="6" ht="21.75" customHeight="1" spans="1:11">
      <c r="A6" s="14"/>
      <c r="B6" s="14"/>
      <c r="C6" s="14"/>
      <c r="D6" s="15"/>
      <c r="E6" s="15"/>
      <c r="F6" s="15"/>
      <c r="G6" s="15"/>
      <c r="H6" s="29"/>
      <c r="I6" s="10" t="s">
        <v>58</v>
      </c>
      <c r="J6" s="10" t="s">
        <v>59</v>
      </c>
      <c r="K6" s="10" t="s">
        <v>60</v>
      </c>
    </row>
    <row r="7" ht="40.5" customHeight="1" spans="1:11">
      <c r="A7" s="17"/>
      <c r="B7" s="17"/>
      <c r="C7" s="17"/>
      <c r="D7" s="18"/>
      <c r="E7" s="18"/>
      <c r="F7" s="18"/>
      <c r="G7" s="18"/>
      <c r="H7" s="19"/>
      <c r="I7" s="18" t="s">
        <v>57</v>
      </c>
      <c r="J7" s="18"/>
      <c r="K7" s="18"/>
    </row>
    <row r="8" ht="15" customHeight="1" spans="1:11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37">
        <v>10</v>
      </c>
      <c r="K8" s="37">
        <v>11</v>
      </c>
    </row>
    <row r="9" ht="18.75" customHeight="1" spans="1:11">
      <c r="A9" s="30"/>
      <c r="B9" s="23"/>
      <c r="C9" s="30"/>
      <c r="D9" s="30"/>
      <c r="E9" s="30"/>
      <c r="F9" s="30"/>
      <c r="G9" s="30"/>
      <c r="H9" s="31"/>
      <c r="I9" s="38"/>
      <c r="J9" s="38"/>
      <c r="K9" s="31"/>
    </row>
    <row r="10" ht="18.75" customHeight="1" spans="1:11">
      <c r="A10" s="32"/>
      <c r="B10" s="23"/>
      <c r="C10" s="23"/>
      <c r="D10" s="23"/>
      <c r="E10" s="23"/>
      <c r="F10" s="23"/>
      <c r="G10" s="23"/>
      <c r="H10" s="24"/>
      <c r="I10" s="24"/>
      <c r="J10" s="24"/>
      <c r="K10" s="31"/>
    </row>
    <row r="11" ht="18.75" customHeight="1" spans="1:11">
      <c r="A11" s="33" t="s">
        <v>133</v>
      </c>
      <c r="B11" s="34"/>
      <c r="C11" s="34"/>
      <c r="D11" s="34"/>
      <c r="E11" s="34"/>
      <c r="F11" s="34"/>
      <c r="G11" s="35"/>
      <c r="H11" s="24"/>
      <c r="I11" s="24"/>
      <c r="J11" s="24"/>
      <c r="K11" s="31"/>
    </row>
    <row r="12" customHeight="1" spans="1:1">
      <c r="A12" s="36" t="s">
        <v>385</v>
      </c>
    </row>
  </sheetData>
  <mergeCells count="15">
    <mergeCell ref="A3:K3"/>
    <mergeCell ref="A4:G4"/>
    <mergeCell ref="I5:K5"/>
    <mergeCell ref="A11:G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11"/>
  <sheetViews>
    <sheetView showZeros="0" workbookViewId="0">
      <pane ySplit="1" topLeftCell="A2" activePane="bottomLeft" state="frozen"/>
      <selection/>
      <selection pane="bottomLeft" activeCell="B15" sqref="B15"/>
    </sheetView>
  </sheetViews>
  <sheetFormatPr defaultColWidth="9.14166666666667" defaultRowHeight="14.25" customHeight="1" outlineLevelCol="6"/>
  <cols>
    <col min="1" max="1" width="35.2833333333333" customWidth="1"/>
    <col min="2" max="4" width="28" customWidth="1"/>
    <col min="5" max="7" width="23.85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3.5" customHeight="1" spans="4:7">
      <c r="D2" s="2"/>
      <c r="G2" s="3" t="s">
        <v>386</v>
      </c>
    </row>
    <row r="3" ht="41.25" customHeight="1" spans="1:7">
      <c r="A3" s="4" t="str">
        <f>"2025"&amp;"年部门项目中期规划预算表"</f>
        <v>2025年部门项目中期规划预算表</v>
      </c>
      <c r="B3" s="4"/>
      <c r="C3" s="4"/>
      <c r="D3" s="4"/>
      <c r="E3" s="4"/>
      <c r="F3" s="4"/>
      <c r="G3" s="4"/>
    </row>
    <row r="4" ht="13.5" customHeight="1" spans="1:7">
      <c r="A4" s="5" t="str">
        <f>"单位名称："&amp;"昆明市官渡区中闸小学"</f>
        <v>单位名称：昆明市官渡区中闸小学</v>
      </c>
      <c r="B4" s="6"/>
      <c r="C4" s="6"/>
      <c r="D4" s="6"/>
      <c r="E4" s="7"/>
      <c r="F4" s="7"/>
      <c r="G4" s="8" t="s">
        <v>1</v>
      </c>
    </row>
    <row r="5" ht="21.75" customHeight="1" spans="1:7">
      <c r="A5" s="9" t="s">
        <v>265</v>
      </c>
      <c r="B5" s="9" t="s">
        <v>264</v>
      </c>
      <c r="C5" s="9" t="s">
        <v>185</v>
      </c>
      <c r="D5" s="10" t="s">
        <v>387</v>
      </c>
      <c r="E5" s="11" t="s">
        <v>58</v>
      </c>
      <c r="F5" s="12"/>
      <c r="G5" s="13"/>
    </row>
    <row r="6" ht="21.75" customHeight="1" spans="1:7">
      <c r="A6" s="14"/>
      <c r="B6" s="14"/>
      <c r="C6" s="14"/>
      <c r="D6" s="15"/>
      <c r="E6" s="16" t="str">
        <f>"2025"&amp;"年"</f>
        <v>2025年</v>
      </c>
      <c r="F6" s="10" t="str">
        <f>("2025"+1)&amp;"年"</f>
        <v>2026年</v>
      </c>
      <c r="G6" s="10" t="str">
        <f>("2025"+2)&amp;"年"</f>
        <v>2027年</v>
      </c>
    </row>
    <row r="7" ht="40.5" customHeight="1" spans="1:7">
      <c r="A7" s="17"/>
      <c r="B7" s="17"/>
      <c r="C7" s="17"/>
      <c r="D7" s="18"/>
      <c r="E7" s="19"/>
      <c r="F7" s="18" t="s">
        <v>57</v>
      </c>
      <c r="G7" s="18"/>
    </row>
    <row r="8" ht="15" customHeight="1" spans="1:7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</row>
    <row r="9" ht="17.25" customHeight="1" spans="1:7">
      <c r="A9" s="21" t="s">
        <v>70</v>
      </c>
      <c r="B9" s="22"/>
      <c r="C9" s="22"/>
      <c r="D9" s="23"/>
      <c r="E9" s="24">
        <v>863000</v>
      </c>
      <c r="F9" s="24"/>
      <c r="G9" s="24"/>
    </row>
    <row r="10" ht="18.75" customHeight="1" spans="1:7">
      <c r="A10" s="23"/>
      <c r="B10" s="21" t="s">
        <v>270</v>
      </c>
      <c r="C10" s="21" t="s">
        <v>272</v>
      </c>
      <c r="D10" s="21" t="s">
        <v>388</v>
      </c>
      <c r="E10" s="24">
        <v>863000</v>
      </c>
      <c r="F10" s="24"/>
      <c r="G10" s="24"/>
    </row>
    <row r="11" ht="18.75" customHeight="1" spans="1:7">
      <c r="A11" s="25" t="s">
        <v>55</v>
      </c>
      <c r="B11" s="26" t="s">
        <v>134</v>
      </c>
      <c r="C11" s="26"/>
      <c r="D11" s="27"/>
      <c r="E11" s="24">
        <v>863000</v>
      </c>
      <c r="F11" s="24"/>
      <c r="G11" s="24"/>
    </row>
  </sheetData>
  <mergeCells count="11">
    <mergeCell ref="A3:G3"/>
    <mergeCell ref="A4:D4"/>
    <mergeCell ref="E5:G5"/>
    <mergeCell ref="A11:D11"/>
    <mergeCell ref="A5:A7"/>
    <mergeCell ref="B5:B7"/>
    <mergeCell ref="C5:C7"/>
    <mergeCell ref="D5:D7"/>
    <mergeCell ref="E6:E7"/>
    <mergeCell ref="F6:F7"/>
    <mergeCell ref="G6:G7"/>
  </mergeCells>
  <printOptions horizontalCentered="1"/>
  <pageMargins left="0.37" right="0.37" top="0.56" bottom="0.56" header="0.48" footer="0.48"/>
  <pageSetup paperSize="9" scale="5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上级转移支付补助项目支出预算表11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2025-02-06T07:09:00Z</dcterms:created>
  <dcterms:modified xsi:type="dcterms:W3CDTF">2025-02-22T08:41:57Z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1A00A4DA7E8945B8BBD59C1948F9F40C</vt:lpwstr>
  </property>
  <property fmtid="{D5CDD505-2E9C-101B-9397-08002B2CF9AE}" pid="3" name="KSOProductBuildVer">
    <vt:lpwstr>2052-11.8.6.8722</vt:lpwstr>
  </property>
</Properties>
</file>