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tabRatio="894" firstSheet="4" activeTab="1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<sst xmlns="http://schemas.openxmlformats.org/spreadsheetml/2006/main" count="892" uniqueCount="359">
  <si>
    <t>预算01-1表</t>
  </si>
  <si>
    <t>中国共产党昆明市官渡区委员会党史研究室</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</si>
  <si>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</si>
  <si>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</si>
  <si>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</si>
  <si>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</si>
  <si>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</si>
  <si>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</si>
  <si>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</si>
  <si>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</si>
  <si>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</si>
  <si>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</si>
  <si>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</si>
  <si>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</si>
  <si>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</si>
  <si>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</si>
  <si>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</si>
  <si>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</si>
  <si>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</si>
  <si>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</si>
  <si>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</si>
  <si>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</si>
  <si>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</si>
  <si>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</si>
  <si>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</si>
  <si>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</si>
  <si>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</si>
  <si>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</si>
  <si>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</si>
  <si>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</si>
  <si>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</si>
  <si>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</si>
  <si>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</si>
  <si>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</si>
  <si>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</si>
  <si>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</si>
  <si>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</si>
  <si>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</si>
  <si>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</si>
  <si>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</si>
  <si>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</si>
  <si>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</si>
  <si>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</si>
  <si>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</si>
  <si>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</si>
  <si>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</si>
  <si>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</si>
  <si>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</si>
  <si>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</si>
  <si>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</si>
  <si>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</si>
  <si>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</si>
  <si>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</si>
  <si>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</si>
  <si>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</si>
  <si>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</si>
  <si>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</si>
  <si>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</si>
  <si>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</si>
  <si>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</si>
  <si>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</si>
  <si>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</si>
  <si>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</si>
  <si>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</si>
  <si>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</si>
  <si>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</si>
  <si>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</si>
  <si>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</si>
  <si>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</si>
  <si>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</si>
  <si>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</si>
  <si>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</si>
  <si>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</si>
  <si>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</si>
  <si>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</si>
  <si>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</si>
  <si>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</si>
  <si>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</si>
  <si>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</si>
  <si>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</si>
  <si>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</si>
  <si>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</si>
  <si>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</si>
  <si>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</si>
  <si>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</si>
  <si>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</si>
  <si>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</si>
  <si>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</si>
  <si>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</si>
  <si>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</si>
  <si>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</si>
  <si>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</si>
  <si>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</si>
  <si>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</si>
  <si>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</si>
  <si>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</si>
  <si>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2010301</t>
  </si>
  <si>
    <t>行政运行</t>
  </si>
  <si>
    <t>2013101</t>
  </si>
  <si>
    <t>2080501</t>
  </si>
  <si>
    <t>行政单位离退休</t>
  </si>
  <si>
    <t>2080505</t>
  </si>
  <si>
    <t>机关事业单位基本养老保险缴费支出</t>
  </si>
  <si>
    <t>2080506</t>
  </si>
  <si>
    <t>机关事业单位职业年金缴费支出</t>
  </si>
  <si>
    <t>2101101</t>
  </si>
  <si>
    <t>行政单位医疗</t>
  </si>
  <si>
    <t>2101103</t>
  </si>
  <si>
    <t>公务员医疗补助</t>
  </si>
  <si>
    <t>2101199</t>
  </si>
  <si>
    <t>其他行政事业单位医疗支出</t>
  </si>
  <si>
    <t>2210201</t>
  </si>
  <si>
    <t>住房公积金</t>
  </si>
  <si>
    <t>2010302</t>
  </si>
  <si>
    <t>一般行政管理事务</t>
  </si>
  <si>
    <t>社会保险补贴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</si>
  <si>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</si>
  <si>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</si>
  <si>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</si>
  <si>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</si>
  <si>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</si>
  <si>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</si>
  <si>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</si>
  <si>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</si>
  <si>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</si>
  <si>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</si>
  <si>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</si>
  <si>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</si>
  <si>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</si>
  <si>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</si>
  <si>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</si>
  <si>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</si>
  <si>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</si>
  <si>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</si>
  <si>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</si>
  <si>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</si>
  <si>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</si>
  <si>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</si>
  <si>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</si>
  <si>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</si>
  <si>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</si>
  <si>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</si>
  <si>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</si>
  <si>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</si>
  <si>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</si>
  <si>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</si>
  <si>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</si>
  <si>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</si>
  <si>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</si>
  <si>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</si>
  <si>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</si>
  <si>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</si>
  <si>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</si>
  <si>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</si>
  <si>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2080704</t>
  </si>
  <si>
    <t>合  计</t>
  </si>
  <si>
    <r>
      <rPr>
        <sz val="10"/>
        <color rgb="FF000000"/>
        <rFont val="宋体"/>
        <charset val="134"/>
      </rPr>
      <t>中国共产党昆明市官渡区委员会党史研究室</t>
    </r>
    <r>
      <rPr>
        <sz val="10"/>
        <color rgb="FF000000"/>
        <rFont val="Arial"/>
        <charset val="134"/>
      </rPr>
      <t>2025</t>
    </r>
    <r>
      <rPr>
        <sz val="10"/>
        <color rgb="FF000000"/>
        <rFont val="宋体"/>
        <charset val="134"/>
      </rPr>
      <t>年一般公共预算</t>
    </r>
    <r>
      <rPr>
        <sz val="10"/>
        <color rgb="FF000000"/>
        <rFont val="Arial"/>
        <charset val="134"/>
      </rPr>
      <t>“</t>
    </r>
    <r>
      <rPr>
        <sz val="10"/>
        <color rgb="FF000000"/>
        <rFont val="宋体"/>
        <charset val="134"/>
      </rPr>
      <t>三公</t>
    </r>
    <r>
      <rPr>
        <sz val="10"/>
        <color rgb="FF000000"/>
        <rFont val="Arial"/>
        <charset val="134"/>
      </rPr>
      <t>”</t>
    </r>
    <r>
      <rPr>
        <sz val="10"/>
        <color rgb="FF000000"/>
        <rFont val="宋体"/>
        <charset val="134"/>
      </rPr>
      <t>经费支出预算表此表无数据。</t>
    </r>
  </si>
  <si>
    <t>预算03表</t>
  </si>
  <si>
    <t>“三公”经费合计</t>
  </si>
  <si>
    <t>因公出国（境）费</t>
  </si>
  <si>
    <t>公务用车购置及运行费</t>
  </si>
  <si>
    <t>公务接待费</t>
  </si>
  <si>
    <t>公务用车购置费</t>
  </si>
  <si>
    <t>公务用车运行费</t>
  </si>
  <si>
    <t>中国共产党昆明市官渡区委员会党史研究室2025年一般公共预算“三公”经费支出预算表此表无数据。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</si>
  <si>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</si>
  <si>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</si>
  <si>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</si>
  <si>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</si>
  <si>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</si>
  <si>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</si>
  <si>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</si>
  <si>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</si>
  <si>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</si>
  <si>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</si>
  <si>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</si>
  <si>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</si>
  <si>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</si>
  <si>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</si>
  <si>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</si>
  <si>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</si>
  <si>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</si>
  <si>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</si>
  <si>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</si>
  <si>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公务交通补贴</t>
  </si>
  <si>
    <t>商品和服务支出</t>
  </si>
  <si>
    <t>社会保障缴费</t>
  </si>
  <si>
    <t>工资福利支出</t>
  </si>
  <si>
    <t>机关事业单位养老保险</t>
  </si>
  <si>
    <t>职业年金</t>
  </si>
  <si>
    <t>基本医疗保险</t>
  </si>
  <si>
    <t>公务员医疗</t>
  </si>
  <si>
    <t>其他社会保障缴费</t>
  </si>
  <si>
    <t>工伤生育保险</t>
  </si>
  <si>
    <t>行政人员工资支出</t>
  </si>
  <si>
    <t>行政基本工资</t>
  </si>
  <si>
    <t>行政津贴补贴</t>
  </si>
  <si>
    <t>其他奖金</t>
  </si>
  <si>
    <t>行政年终一次性奖金</t>
  </si>
  <si>
    <t>行政人员公共交通专项经费</t>
  </si>
  <si>
    <t>行政公共交通专项</t>
  </si>
  <si>
    <t>离退休人员支出</t>
  </si>
  <si>
    <t>对个人和家庭的补助</t>
  </si>
  <si>
    <t>离退休生活补助</t>
  </si>
  <si>
    <t>工会经费</t>
  </si>
  <si>
    <t>离退休干部走访慰问经费</t>
  </si>
  <si>
    <t>一般公用支出</t>
  </si>
  <si>
    <t>一般行政部门办公费（行政部分）</t>
  </si>
  <si>
    <t>一般行政部门水费（饮用水行政部分）</t>
  </si>
  <si>
    <t>一般行政部门邮电费（行政部分）</t>
  </si>
  <si>
    <t>一般行政部门差旅费（行政部分）</t>
  </si>
  <si>
    <t>一般行政部门福利费（行政部分）</t>
  </si>
  <si>
    <t>退休福利费</t>
  </si>
  <si>
    <t>一般行政部门培训费（行政部分）</t>
  </si>
  <si>
    <t>退休公用经费</t>
  </si>
  <si>
    <t>行政人员绩效奖励</t>
  </si>
  <si>
    <t>公务员基础绩效奖</t>
  </si>
  <si>
    <t>奖金（行政考核兑现）</t>
  </si>
  <si>
    <t>预算05-1表</t>
  </si>
  <si>
    <t>项目分类</t>
  </si>
  <si>
    <t>项目单位</t>
  </si>
  <si>
    <t>经济科目编码</t>
  </si>
  <si>
    <t>经济科目名称</t>
  </si>
  <si>
    <t>本年拨款</t>
  </si>
  <si>
    <t>其中：本次下达</t>
  </si>
  <si>
    <t>事业发展类</t>
  </si>
  <si>
    <t>编辑出版《官渡年鉴》专项经费</t>
  </si>
  <si>
    <t>30201</t>
  </si>
  <si>
    <t>办公费</t>
  </si>
  <si>
    <t>专项业务类</t>
  </si>
  <si>
    <t>史志工作业务经费</t>
  </si>
  <si>
    <t>30305</t>
  </si>
  <si>
    <t>生活补助</t>
  </si>
  <si>
    <t>预算05-2表</t>
  </si>
  <si>
    <t>项目年度绩效目标</t>
  </si>
  <si>
    <t>一级指标</t>
  </si>
  <si>
    <t>二级指标</t>
  </si>
  <si>
    <t>三级指标</t>
  </si>
  <si>
    <t>指标性质</t>
  </si>
  <si>
    <t>指标值</t>
  </si>
  <si>
    <t>度量单位</t>
  </si>
  <si>
    <t>指标属性</t>
  </si>
  <si>
    <t>指标内容</t>
  </si>
  <si>
    <t>第一季度，组织年鉴稿件撰写业务培训，编写年鉴篇目，印发报送年鉴资料稿件的通知。
第二季度，收集、审核各单位报的稿件资料，按照篇目编辑年鉴初稿。
第三季度，修改初稿形成讨论稿报编辑组领导审核，收集意见修改后送印刷厂排版。
第四季度，稿件经过两次修改校对后送印刷厂做样书，送编委员会领导审核，召开审稿会确定修订事项，修改审核后形成定稿送出版社审校，修改后年内公开出版《官渡年鉴2025》。</t>
  </si>
  <si>
    <t>产出指标</t>
  </si>
  <si>
    <t>数量指标</t>
  </si>
  <si>
    <t>项目完成率</t>
  </si>
  <si>
    <t>≧</t>
  </si>
  <si>
    <t>98</t>
  </si>
  <si>
    <t>%</t>
  </si>
  <si>
    <t>定性指标</t>
  </si>
  <si>
    <t>反映项目按时完成情况</t>
  </si>
  <si>
    <t>项目验收合格率</t>
  </si>
  <si>
    <t>质量指标</t>
  </si>
  <si>
    <t>完成质量</t>
  </si>
  <si>
    <t>=</t>
  </si>
  <si>
    <t>优秀</t>
  </si>
  <si>
    <t>达标</t>
  </si>
  <si>
    <t>差错率控制在万分之二以内</t>
  </si>
  <si>
    <t>时效指标</t>
  </si>
  <si>
    <t>完成时间</t>
  </si>
  <si>
    <t>1.00</t>
  </si>
  <si>
    <t>年</t>
  </si>
  <si>
    <t>定量指标</t>
  </si>
  <si>
    <t>编辑出版《官渡年鉴2025》</t>
  </si>
  <si>
    <t>效益指标</t>
  </si>
  <si>
    <t>社会效益</t>
  </si>
  <si>
    <t>项目实施的社会影响</t>
  </si>
  <si>
    <t>有所提升</t>
  </si>
  <si>
    <t>反映项目出版发行后的社会影响情况</t>
  </si>
  <si>
    <t>可持续影响</t>
  </si>
  <si>
    <t>项目实施带来可持续影响力</t>
  </si>
  <si>
    <t>持续提升</t>
  </si>
  <si>
    <t>反映项目实施的持续影响力情况</t>
  </si>
  <si>
    <t>满意度指标</t>
  </si>
  <si>
    <t>服务对象满意度</t>
  </si>
  <si>
    <t>反映服务对象对《官渡年鉴》编纂工作的整体满意情况</t>
  </si>
  <si>
    <t>内部人员满意度</t>
  </si>
  <si>
    <t>社会公众满意度</t>
  </si>
  <si>
    <t>保障区委党史研究室（区志办）2025年日常工作正常开展；认真履行“存史、资政、育人”职责，做好官渡区地方党史资料的年度征编、研究工作，完成年度《官渡区委工作纪实》编辑出版工作，开展好党史宣传教育、革命遗址保护利用等工作；做好地方志书籍资料征编工作，完成年度《官渡年鉴》编辑出版工作，开展好方志文化下基层活动；加强干部队伍建设，参加上级部门举办的业务培训，指导部门志、社区志编纂工作。</t>
  </si>
  <si>
    <t>党史业务及地方志工作完成质量</t>
  </si>
  <si>
    <t xml:space="preserve">反映党史业务工作按时完成情况
筹备建立党史馆的前期准备工作。
</t>
  </si>
  <si>
    <t>业务工作完成时间</t>
  </si>
  <si>
    <t>反映党史业务工作完成成效</t>
  </si>
  <si>
    <t>党史业务工作对社会的影响</t>
  </si>
  <si>
    <t>开展党史的正常业务工作及地方志工作能持续</t>
  </si>
  <si>
    <t>95</t>
  </si>
  <si>
    <t>反映服务对象对工作的整体满意情况。</t>
  </si>
  <si>
    <t>使用人员满意度</t>
  </si>
  <si>
    <t>反映使用人员对工作的整体满意情况。</t>
  </si>
  <si>
    <t>中国共产党昆明市官渡区委员会党史研究室无政府性基金预算支出预算，此表无数据。</t>
  </si>
  <si>
    <t>预算06表</t>
  </si>
  <si>
    <t>政府性基金预算支出预算表</t>
  </si>
  <si>
    <t>政府性基金预算支出</t>
  </si>
  <si>
    <t>中国共产党昆明市官渡区委员会党史研究室2025年部门政府采购预算表无数据。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</si>
  <si>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</si>
  <si>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</si>
  <si>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</si>
  <si>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</si>
  <si>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</si>
  <si>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</si>
  <si>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</si>
  <si>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</si>
  <si>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</si>
  <si>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</si>
  <si>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</si>
  <si>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</si>
  <si>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中国共产党昆明市官渡区委员会党史研究室2024年部门政府采购预算表无数据。</t>
  </si>
  <si>
    <t>中国共产党昆明市官渡区委员会党史研究室2025年无政府购买服务预算，此表无数据。</t>
  </si>
  <si>
    <t>预算08表</t>
  </si>
  <si>
    <t>政府购买服务项目</t>
  </si>
  <si>
    <t>政府购买服务指导性目录代码</t>
  </si>
  <si>
    <t>基本支出/项目支出</t>
  </si>
  <si>
    <t>所属服务类别</t>
  </si>
  <si>
    <t>所属服务领域</t>
  </si>
  <si>
    <t>购买内容简述</t>
  </si>
  <si>
    <t>中国共产党昆明市官渡区委员会党史研究室2024年无政府购买服务预算，此表无数据。</t>
  </si>
  <si>
    <t>中国共产党昆明市官渡区委员会党史研究室2025年无区对下转移支付预算，此表无数据。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</si>
  <si>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</si>
  <si>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</si>
  <si>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</si>
  <si>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</si>
  <si>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</si>
  <si>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</si>
  <si>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</si>
  <si>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</si>
  <si>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</si>
  <si>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</si>
  <si>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</si>
  <si>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</si>
  <si>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</si>
  <si>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</si>
  <si>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</si>
  <si>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</si>
  <si>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</si>
  <si>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</si>
  <si>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</si>
  <si>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</si>
  <si>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</si>
  <si>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</si>
  <si>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</si>
  <si>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中国共产党昆明市官渡区委员会党史研究室2025年无区对下转移支付绩效目标，此表无数据。</t>
  </si>
  <si>
    <t>预算09-2表</t>
  </si>
  <si>
    <t>中国共产党昆明市官渡区委员会党史研究室2025年无新增资产配置，此表无数据。</t>
  </si>
  <si>
    <t xml:space="preserve">预算10表
</t>
  </si>
  <si>
    <t>资产类别</t>
  </si>
  <si>
    <t>资产分类代码.名称</t>
  </si>
  <si>
    <t>资产名称</t>
  </si>
  <si>
    <t>计量单位</t>
  </si>
  <si>
    <t>财政部门批复数（元）</t>
  </si>
  <si>
    <t>单价</t>
  </si>
  <si>
    <t>金额</t>
  </si>
  <si>
    <t>中国共产党昆明市官渡区委员会党史研究室本年度无上级补助项目支出预算，此表为空。</t>
  </si>
  <si>
    <t>预算11表</t>
  </si>
  <si>
    <t>上级补助</t>
  </si>
  <si>
    <t>预算12表</t>
  </si>
  <si>
    <t>项目级次</t>
  </si>
  <si>
    <t>本级</t>
  </si>
  <si>
    <t/>
  </si>
</sst>
</file>

<file path=xl/styles.xml><?xml version="1.0" encoding="utf-8"?>
<styleSheet xmlns="http://schemas.openxmlformats.org/spreadsheetml/2006/main">
  <numFmts count="9">
    <numFmt numFmtId="176" formatCode="yyyy\-mm\-dd\ hh:mm:ss"/>
    <numFmt numFmtId="177" formatCode="#,##0;\-#,##0;;@"/>
    <numFmt numFmtId="178" formatCode="yyyy\-mm\-dd"/>
    <numFmt numFmtId="179" formatCode="#,##0.00;\-#,##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80" formatCode="hh:mm:ss"/>
  </numFmts>
  <fonts count="42">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indexed="8"/>
      <name val="宋体"/>
      <charset val="134"/>
    </font>
    <font>
      <b/>
      <sz val="9"/>
      <color theme="1"/>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2"/>
      <color rgb="FF000000"/>
      <name val="宋体"/>
      <charset val="134"/>
    </font>
    <font>
      <sz val="12"/>
      <color rgb="FF000000"/>
      <name val="SimSun"/>
      <charset val="134"/>
    </font>
    <font>
      <sz val="9"/>
      <name val="宋体"/>
      <charset val="134"/>
    </font>
    <font>
      <sz val="11"/>
      <name val="宋体"/>
      <charset val="134"/>
      <scheme val="minor"/>
    </font>
    <font>
      <b/>
      <sz val="18"/>
      <color rgb="FF000000"/>
      <name val="宋体"/>
      <charset val="134"/>
    </font>
    <font>
      <b/>
      <sz val="12"/>
      <color rgb="FF000000"/>
      <name val="宋体"/>
      <charset val="134"/>
    </font>
    <font>
      <sz val="9.75"/>
      <color rgb="FF000000"/>
      <name val="SimSun"/>
      <charset val="134"/>
    </font>
    <font>
      <b/>
      <sz val="9"/>
      <color rgb="FF00000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0"/>
      <name val="宋体"/>
      <charset val="134"/>
    </font>
    <font>
      <b/>
      <sz val="11"/>
      <color rgb="FFFA7D00"/>
      <name val="宋体"/>
      <charset val="0"/>
      <scheme val="minor"/>
    </font>
    <font>
      <sz val="12"/>
      <name val="宋体"/>
      <charset val="134"/>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9">
    <xf numFmtId="0" fontId="0" fillId="0" borderId="0"/>
    <xf numFmtId="42" fontId="0" fillId="0" borderId="0" applyFont="0" applyFill="0" applyBorder="0" applyAlignment="0" applyProtection="0">
      <alignment vertical="center"/>
    </xf>
    <xf numFmtId="0" fontId="21" fillId="26" borderId="0" applyNumberFormat="0" applyBorder="0" applyAlignment="0" applyProtection="0">
      <alignment vertical="center"/>
    </xf>
    <xf numFmtId="0" fontId="36" fillId="23"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5" fillId="0" borderId="7">
      <alignment horizontal="right" vertical="center"/>
    </xf>
    <xf numFmtId="0" fontId="21" fillId="10"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9" fillId="29"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178" fontId="15" fillId="0" borderId="7">
      <alignment horizontal="right" vertical="center"/>
    </xf>
    <xf numFmtId="0" fontId="24" fillId="0" borderId="0" applyNumberFormat="0" applyFill="0" applyBorder="0" applyAlignment="0" applyProtection="0">
      <alignment vertical="center"/>
    </xf>
    <xf numFmtId="0" fontId="0" fillId="15" borderId="21" applyNumberFormat="0" applyFont="0" applyAlignment="0" applyProtection="0">
      <alignment vertical="center"/>
    </xf>
    <xf numFmtId="0" fontId="29" fillId="22"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19" applyNumberFormat="0" applyFill="0" applyAlignment="0" applyProtection="0">
      <alignment vertical="center"/>
    </xf>
    <xf numFmtId="0" fontId="27" fillId="0" borderId="19" applyNumberFormat="0" applyFill="0" applyAlignment="0" applyProtection="0">
      <alignment vertical="center"/>
    </xf>
    <xf numFmtId="0" fontId="29" fillId="28" borderId="0" applyNumberFormat="0" applyBorder="0" applyAlignment="0" applyProtection="0">
      <alignment vertical="center"/>
    </xf>
    <xf numFmtId="0" fontId="23" fillId="0" borderId="23" applyNumberFormat="0" applyFill="0" applyAlignment="0" applyProtection="0">
      <alignment vertical="center"/>
    </xf>
    <xf numFmtId="0" fontId="29" fillId="21" borderId="0" applyNumberFormat="0" applyBorder="0" applyAlignment="0" applyProtection="0">
      <alignment vertical="center"/>
    </xf>
    <xf numFmtId="0" fontId="30" fillId="14" borderId="20" applyNumberFormat="0" applyAlignment="0" applyProtection="0">
      <alignment vertical="center"/>
    </xf>
    <xf numFmtId="0" fontId="38" fillId="14" borderId="24" applyNumberFormat="0" applyAlignment="0" applyProtection="0">
      <alignment vertical="center"/>
    </xf>
    <xf numFmtId="0" fontId="26" fillId="9" borderId="18" applyNumberFormat="0" applyAlignment="0" applyProtection="0">
      <alignment vertical="center"/>
    </xf>
    <xf numFmtId="0" fontId="21" fillId="33" borderId="0" applyNumberFormat="0" applyBorder="0" applyAlignment="0" applyProtection="0">
      <alignment vertical="center"/>
    </xf>
    <xf numFmtId="0" fontId="29" fillId="18" borderId="0" applyNumberFormat="0" applyBorder="0" applyAlignment="0" applyProtection="0">
      <alignment vertical="center"/>
    </xf>
    <xf numFmtId="0" fontId="40" fillId="0" borderId="25" applyNumberFormat="0" applyFill="0" applyAlignment="0" applyProtection="0">
      <alignment vertical="center"/>
    </xf>
    <xf numFmtId="0" fontId="32" fillId="0" borderId="22" applyNumberFormat="0" applyFill="0" applyAlignment="0" applyProtection="0">
      <alignment vertical="center"/>
    </xf>
    <xf numFmtId="0" fontId="41" fillId="32" borderId="0" applyNumberFormat="0" applyBorder="0" applyAlignment="0" applyProtection="0">
      <alignment vertical="center"/>
    </xf>
    <xf numFmtId="0" fontId="35" fillId="20" borderId="0" applyNumberFormat="0" applyBorder="0" applyAlignment="0" applyProtection="0">
      <alignment vertical="center"/>
    </xf>
    <xf numFmtId="10" fontId="15" fillId="0" borderId="7">
      <alignment horizontal="right" vertical="center"/>
    </xf>
    <xf numFmtId="0" fontId="21" fillId="25" borderId="0" applyNumberFormat="0" applyBorder="0" applyAlignment="0" applyProtection="0">
      <alignment vertical="center"/>
    </xf>
    <xf numFmtId="0" fontId="29" fillId="13" borderId="0" applyNumberFormat="0" applyBorder="0" applyAlignment="0" applyProtection="0">
      <alignment vertical="center"/>
    </xf>
    <xf numFmtId="0" fontId="21" fillId="24" borderId="0" applyNumberFormat="0" applyBorder="0" applyAlignment="0" applyProtection="0">
      <alignment vertical="center"/>
    </xf>
    <xf numFmtId="0" fontId="21" fillId="8" borderId="0" applyNumberFormat="0" applyBorder="0" applyAlignment="0" applyProtection="0">
      <alignment vertical="center"/>
    </xf>
    <xf numFmtId="0" fontId="21" fillId="31" borderId="0" applyNumberFormat="0" applyBorder="0" applyAlignment="0" applyProtection="0">
      <alignment vertical="center"/>
    </xf>
    <xf numFmtId="0" fontId="21" fillId="5" borderId="0" applyNumberFormat="0" applyBorder="0" applyAlignment="0" applyProtection="0">
      <alignment vertical="center"/>
    </xf>
    <xf numFmtId="0" fontId="29" fillId="12" borderId="0" applyNumberFormat="0" applyBorder="0" applyAlignment="0" applyProtection="0">
      <alignment vertical="center"/>
    </xf>
    <xf numFmtId="0" fontId="29" fillId="17" borderId="0" applyNumberFormat="0" applyBorder="0" applyAlignment="0" applyProtection="0">
      <alignment vertical="center"/>
    </xf>
    <xf numFmtId="0" fontId="21" fillId="30" borderId="0" applyNumberFormat="0" applyBorder="0" applyAlignment="0" applyProtection="0">
      <alignment vertical="center"/>
    </xf>
    <xf numFmtId="0" fontId="21" fillId="4" borderId="0" applyNumberFormat="0" applyBorder="0" applyAlignment="0" applyProtection="0">
      <alignment vertical="center"/>
    </xf>
    <xf numFmtId="0" fontId="39" fillId="0" borderId="0">
      <alignment vertical="center"/>
    </xf>
    <xf numFmtId="0" fontId="29" fillId="11" borderId="0" applyNumberFormat="0" applyBorder="0" applyAlignment="0" applyProtection="0">
      <alignment vertical="center"/>
    </xf>
    <xf numFmtId="0" fontId="21" fillId="7" borderId="0" applyNumberFormat="0" applyBorder="0" applyAlignment="0" applyProtection="0">
      <alignment vertical="center"/>
    </xf>
    <xf numFmtId="0" fontId="29" fillId="27" borderId="0" applyNumberFormat="0" applyBorder="0" applyAlignment="0" applyProtection="0">
      <alignment vertical="center"/>
    </xf>
    <xf numFmtId="0" fontId="29" fillId="16" borderId="0" applyNumberFormat="0" applyBorder="0" applyAlignment="0" applyProtection="0">
      <alignment vertical="center"/>
    </xf>
    <xf numFmtId="0" fontId="21" fillId="3" borderId="0" applyNumberFormat="0" applyBorder="0" applyAlignment="0" applyProtection="0">
      <alignment vertical="center"/>
    </xf>
    <xf numFmtId="0" fontId="29" fillId="19" borderId="0" applyNumberFormat="0" applyBorder="0" applyAlignment="0" applyProtection="0">
      <alignment vertical="center"/>
    </xf>
    <xf numFmtId="179" fontId="15" fillId="0" borderId="7">
      <alignment horizontal="right" vertical="center"/>
    </xf>
    <xf numFmtId="49" fontId="15" fillId="0" borderId="7">
      <alignment horizontal="left" vertical="center" wrapText="1"/>
    </xf>
    <xf numFmtId="179" fontId="15" fillId="0" borderId="7">
      <alignment horizontal="right" vertical="center"/>
    </xf>
    <xf numFmtId="180" fontId="15" fillId="0" borderId="7">
      <alignment horizontal="right" vertical="center"/>
    </xf>
    <xf numFmtId="177" fontId="15" fillId="0" borderId="7">
      <alignment horizontal="right" vertical="center"/>
    </xf>
    <xf numFmtId="0" fontId="37" fillId="0" borderId="0"/>
  </cellStyleXfs>
  <cellXfs count="263">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vertical="center"/>
      <protection locked="0"/>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protection locked="0"/>
    </xf>
    <xf numFmtId="0" fontId="5" fillId="0" borderId="8" xfId="58" applyNumberFormat="1" applyFont="1" applyFill="1" applyBorder="1" applyAlignment="1" applyProtection="1">
      <alignment horizontal="left" vertical="center"/>
    </xf>
    <xf numFmtId="0" fontId="5" fillId="0" borderId="8" xfId="46" applyFont="1" applyFill="1" applyBorder="1" applyAlignment="1">
      <alignment vertical="center" wrapText="1"/>
    </xf>
    <xf numFmtId="4"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179" fontId="6" fillId="0" borderId="7" xfId="0" applyNumberFormat="1" applyFont="1" applyBorder="1" applyAlignment="1">
      <alignment horizontal="right" vertical="center"/>
    </xf>
    <xf numFmtId="0" fontId="0" fillId="0" borderId="0" xfId="0" applyFont="1" applyBorder="1" applyAlignment="1">
      <alignment horizontal="left"/>
    </xf>
    <xf numFmtId="0" fontId="0" fillId="0" borderId="0" xfId="0" applyFont="1" applyAlignment="1">
      <alignment horizontal="left"/>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9" xfId="0" applyFont="1" applyBorder="1" applyAlignment="1" applyProtection="1">
      <alignment horizontal="center" vertical="center" wrapText="1"/>
      <protection locked="0"/>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7" fillId="0" borderId="7" xfId="55" applyNumberFormat="1" applyFont="1" applyBorder="1">
      <alignment horizontal="right" vertical="center"/>
    </xf>
    <xf numFmtId="0" fontId="0" fillId="0" borderId="0" xfId="0" applyFont="1" applyAlignment="1">
      <alignment horizontal="left" vertical="center"/>
    </xf>
    <xf numFmtId="0" fontId="2" fillId="2" borderId="0" xfId="0" applyFont="1" applyFill="1" applyBorder="1" applyAlignment="1" applyProtection="1">
      <alignment horizontal="right" vertical="top" wrapText="1"/>
      <protection locked="0"/>
    </xf>
    <xf numFmtId="0" fontId="8" fillId="0" borderId="0" xfId="0" applyFont="1" applyBorder="1" applyAlignment="1" applyProtection="1">
      <alignment vertical="top"/>
      <protection locked="0"/>
    </xf>
    <xf numFmtId="0" fontId="8" fillId="0" borderId="0" xfId="0" applyFont="1" applyBorder="1" applyAlignment="1">
      <alignment vertical="top"/>
    </xf>
    <xf numFmtId="0" fontId="9" fillId="2" borderId="0" xfId="0"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Border="1"/>
    <xf numFmtId="0" fontId="2" fillId="2" borderId="0" xfId="0" applyFont="1" applyFill="1" applyBorder="1" applyAlignment="1" applyProtection="1">
      <alignment vertical="center" wrapText="1"/>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0" fontId="2" fillId="0" borderId="1" xfId="0" applyFont="1" applyBorder="1" applyAlignment="1" applyProtection="1">
      <alignment horizontal="left" vertical="center" wrapText="1"/>
      <protection locked="0"/>
    </xf>
    <xf numFmtId="0" fontId="2" fillId="0" borderId="1" xfId="0" applyFont="1" applyBorder="1" applyAlignment="1">
      <alignment horizontal="left" vertical="center" wrapText="1"/>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center" vertical="center" wrapText="1"/>
      <protection locked="0"/>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8" xfId="0" applyFont="1" applyBorder="1" applyAlignment="1">
      <alignment horizontal="center" vertical="center"/>
    </xf>
    <xf numFmtId="0" fontId="2" fillId="0" borderId="8" xfId="0" applyFont="1" applyBorder="1" applyAlignment="1" applyProtection="1">
      <alignment horizontal="left"/>
      <protection locked="0"/>
    </xf>
    <xf numFmtId="0" fontId="2" fillId="0" borderId="8" xfId="0" applyFont="1" applyBorder="1" applyAlignment="1">
      <alignment horizontal="left"/>
    </xf>
    <xf numFmtId="0" fontId="2" fillId="2" borderId="8" xfId="0" applyFont="1" applyFill="1" applyBorder="1" applyAlignment="1">
      <alignment horizontal="right" vertical="center"/>
    </xf>
    <xf numFmtId="3" fontId="2" fillId="2" borderId="4" xfId="0" applyNumberFormat="1"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wrapText="1"/>
      <protection locked="0"/>
    </xf>
    <xf numFmtId="0" fontId="10"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0"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horizontal="center" vertical="center" wrapText="1"/>
    </xf>
    <xf numFmtId="0" fontId="4" fillId="2" borderId="9" xfId="0" applyFont="1" applyFill="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wrapText="1"/>
    </xf>
    <xf numFmtId="0" fontId="1" fillId="0" borderId="2" xfId="0" applyFont="1" applyBorder="1" applyAlignment="1">
      <alignment horizontal="center" vertical="center"/>
    </xf>
    <xf numFmtId="179" fontId="7"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Alignment="1">
      <alignment horizontal="left" wrapText="1"/>
    </xf>
    <xf numFmtId="0" fontId="1" fillId="0" borderId="0" xfId="0" applyFont="1" applyBorder="1" applyProtection="1">
      <protection locked="0"/>
    </xf>
    <xf numFmtId="0" fontId="1" fillId="0" borderId="0" xfId="0" applyFont="1" applyBorder="1" applyAlignment="1">
      <alignment wrapText="1"/>
    </xf>
    <xf numFmtId="0" fontId="3" fillId="0" borderId="0" xfId="0" applyFont="1" applyBorder="1" applyAlignment="1">
      <alignment horizontal="center" vertical="center" wrapText="1"/>
    </xf>
    <xf numFmtId="0" fontId="2" fillId="0" borderId="0" xfId="0" applyFont="1" applyBorder="1" applyAlignment="1" applyProtection="1">
      <alignment vertical="center" wrapText="1"/>
      <protection locked="0"/>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lignment horizontal="center" vertical="center" wrapText="1"/>
    </xf>
    <xf numFmtId="0" fontId="2" fillId="0" borderId="6" xfId="0" applyFont="1" applyBorder="1" applyAlignment="1">
      <alignment horizontal="left" vertical="center" wrapText="1"/>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pplyProtection="1">
      <alignment horizontal="left" vertical="center"/>
      <protection locked="0"/>
    </xf>
    <xf numFmtId="0" fontId="2" fillId="0" borderId="16"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0" xfId="0" applyFont="1" applyBorder="1" applyAlignment="1">
      <alignment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2" fillId="2" borderId="14"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2" fillId="0" borderId="0" xfId="0" applyFont="1" applyBorder="1" applyAlignment="1">
      <alignment vertical="center"/>
    </xf>
    <xf numFmtId="177" fontId="7" fillId="0" borderId="7" xfId="57" applyNumberFormat="1" applyFont="1" applyBorder="1" applyAlignment="1">
      <alignment horizontal="center" vertical="center"/>
    </xf>
    <xf numFmtId="177" fontId="7" fillId="0" borderId="7" xfId="0" applyNumberFormat="1" applyFont="1" applyBorder="1" applyAlignment="1">
      <alignment horizontal="center" vertical="center"/>
    </xf>
    <xf numFmtId="3" fontId="2" fillId="0" borderId="14" xfId="0" applyNumberFormat="1" applyFont="1" applyBorder="1" applyAlignment="1">
      <alignment horizontal="right" vertical="center"/>
    </xf>
    <xf numFmtId="0" fontId="2" fillId="2" borderId="14"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9" fontId="7" fillId="0" borderId="0" xfId="0" applyNumberFormat="1" applyFont="1" applyBorder="1" applyAlignment="1">
      <alignment horizontal="left" vertical="center"/>
    </xf>
    <xf numFmtId="0" fontId="0" fillId="0" borderId="0" xfId="0" applyFont="1" applyBorder="1" applyAlignment="1">
      <alignment horizontal="center"/>
    </xf>
    <xf numFmtId="0" fontId="2" fillId="0" borderId="0" xfId="0" applyFont="1" applyBorder="1" applyAlignment="1">
      <alignment horizontal="right"/>
    </xf>
    <xf numFmtId="0" fontId="0" fillId="0" borderId="0" xfId="0" applyFont="1" applyAlignment="1">
      <alignment horizontal="center" vertical="center"/>
    </xf>
    <xf numFmtId="0" fontId="11" fillId="0" borderId="0" xfId="0" applyFont="1" applyAlignment="1" applyProtection="1">
      <alignment horizontal="center"/>
      <protection locked="0"/>
    </xf>
    <xf numFmtId="0" fontId="1"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6" xfId="0"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10"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49" fontId="13" fillId="0" borderId="7" xfId="0" applyNumberFormat="1" applyFont="1" applyFill="1" applyBorder="1" applyAlignment="1" applyProtection="1">
      <alignment horizontal="left" vertical="center" wrapText="1"/>
    </xf>
    <xf numFmtId="49" fontId="13" fillId="0" borderId="7" xfId="0" applyNumberFormat="1" applyFont="1" applyFill="1" applyBorder="1" applyAlignment="1" applyProtection="1">
      <alignment horizontal="center" vertical="center" wrapText="1"/>
    </xf>
    <xf numFmtId="49" fontId="14" fillId="0" borderId="7" xfId="0" applyNumberFormat="1" applyFont="1" applyFill="1" applyBorder="1" applyAlignment="1" applyProtection="1">
      <alignment horizontal="center" vertical="center" wrapText="1"/>
    </xf>
    <xf numFmtId="0" fontId="1" fillId="0" borderId="0" xfId="0" applyFont="1" applyBorder="1" applyAlignment="1">
      <alignment vertical="top"/>
    </xf>
    <xf numFmtId="0" fontId="4" fillId="0" borderId="9"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2" borderId="15"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1" fillId="0" borderId="6"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4" fillId="0" borderId="9" xfId="0" applyFont="1" applyBorder="1" applyAlignment="1">
      <alignment horizontal="center" vertical="center"/>
    </xf>
    <xf numFmtId="0" fontId="4" fillId="0" borderId="15" xfId="0" applyFont="1" applyBorder="1" applyAlignment="1" applyProtection="1">
      <alignment horizontal="center" vertical="center" wrapText="1"/>
      <protection locked="0"/>
    </xf>
    <xf numFmtId="0" fontId="4" fillId="0" borderId="14"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Alignment="1" applyProtection="1">
      <alignment horizontal="center"/>
      <protection locked="0"/>
    </xf>
    <xf numFmtId="49" fontId="1" fillId="0" borderId="0" xfId="0" applyNumberFormat="1" applyFont="1" applyBorder="1" applyProtection="1">
      <protection locked="0"/>
    </xf>
    <xf numFmtId="0" fontId="4" fillId="0" borderId="5"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0" fillId="0" borderId="8" xfId="0" applyFont="1" applyBorder="1"/>
    <xf numFmtId="0" fontId="0" fillId="0" borderId="8" xfId="0" applyFont="1" applyBorder="1" applyAlignment="1">
      <alignment horizontal="center"/>
    </xf>
    <xf numFmtId="0" fontId="15" fillId="0" borderId="8" xfId="0" applyFont="1" applyFill="1" applyBorder="1" applyAlignment="1" applyProtection="1">
      <alignment horizontal="left" vertical="center"/>
      <protection locked="0"/>
    </xf>
    <xf numFmtId="0" fontId="15" fillId="0" borderId="8" xfId="0" applyFont="1" applyFill="1" applyBorder="1" applyAlignment="1" applyProtection="1">
      <alignment horizontal="center" vertical="center"/>
      <protection locked="0"/>
    </xf>
    <xf numFmtId="0" fontId="0" fillId="0" borderId="8" xfId="0" applyFont="1" applyBorder="1" applyAlignment="1">
      <alignment horizontal="left"/>
    </xf>
    <xf numFmtId="0" fontId="0" fillId="0" borderId="17" xfId="0" applyFont="1" applyBorder="1"/>
    <xf numFmtId="0" fontId="1" fillId="0" borderId="14" xfId="0" applyFont="1" applyBorder="1" applyAlignment="1" applyProtection="1">
      <alignment horizontal="center" vertical="center"/>
      <protection locked="0"/>
    </xf>
    <xf numFmtId="0" fontId="15" fillId="0" borderId="6" xfId="0" applyFont="1" applyFill="1" applyBorder="1" applyAlignment="1" applyProtection="1">
      <alignment horizontal="left" vertical="center"/>
      <protection locked="0"/>
    </xf>
    <xf numFmtId="0" fontId="15" fillId="0" borderId="6" xfId="0" applyFont="1" applyFill="1" applyBorder="1" applyAlignment="1" applyProtection="1">
      <alignment horizontal="center" vertical="center"/>
      <protection locked="0"/>
    </xf>
    <xf numFmtId="0" fontId="1" fillId="0" borderId="17" xfId="0" applyFont="1" applyBorder="1" applyAlignment="1" applyProtection="1">
      <alignment horizontal="left" vertical="center"/>
      <protection locked="0"/>
    </xf>
    <xf numFmtId="0" fontId="0" fillId="0" borderId="17" xfId="0" applyFont="1" applyBorder="1" applyAlignment="1">
      <alignment horizontal="center"/>
    </xf>
    <xf numFmtId="0" fontId="1" fillId="0" borderId="4" xfId="0" applyFont="1" applyBorder="1" applyAlignment="1" applyProtection="1">
      <alignment horizontal="center" vertical="center"/>
      <protection locked="0"/>
    </xf>
    <xf numFmtId="0" fontId="15" fillId="0" borderId="7" xfId="0" applyFont="1" applyFill="1" applyBorder="1" applyAlignment="1" applyProtection="1">
      <alignment horizontal="left" vertical="center"/>
      <protection locked="0"/>
    </xf>
    <xf numFmtId="0" fontId="15" fillId="0" borderId="7" xfId="0" applyFont="1" applyFill="1" applyBorder="1" applyAlignment="1" applyProtection="1">
      <alignment horizontal="center" vertical="center"/>
      <protection locked="0"/>
    </xf>
    <xf numFmtId="0" fontId="1" fillId="0" borderId="8" xfId="0" applyFont="1" applyBorder="1" applyAlignment="1" applyProtection="1">
      <alignment horizontal="left" vertical="center"/>
      <protection locked="0"/>
    </xf>
    <xf numFmtId="0" fontId="16" fillId="0" borderId="8" xfId="0" applyFont="1" applyBorder="1" applyAlignment="1">
      <alignment horizontal="center"/>
    </xf>
    <xf numFmtId="0" fontId="2" fillId="0" borderId="4" xfId="0" applyFont="1" applyBorder="1" applyAlignment="1">
      <alignment horizontal="center" vertical="center"/>
    </xf>
    <xf numFmtId="0" fontId="1" fillId="0" borderId="15"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3"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4" fillId="0" borderId="0" xfId="0" applyFont="1" applyBorder="1" applyProtection="1">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9" fontId="15" fillId="0" borderId="8" xfId="55" applyBorder="1" applyProtection="1">
      <alignment horizontal="right" vertical="center"/>
      <protection locked="0"/>
    </xf>
    <xf numFmtId="179" fontId="15" fillId="0" borderId="6" xfId="55" applyBorder="1" applyProtection="1">
      <alignment horizontal="right" vertical="center"/>
      <protection locked="0"/>
    </xf>
    <xf numFmtId="179" fontId="15" fillId="0" borderId="7" xfId="55" applyProtection="1">
      <alignment horizontal="right" vertical="center"/>
      <protection locked="0"/>
    </xf>
    <xf numFmtId="0" fontId="4" fillId="0" borderId="4" xfId="0" applyFont="1" applyBorder="1" applyAlignment="1" applyProtection="1">
      <alignment horizontal="center" vertical="center" wrapText="1"/>
      <protection locked="0"/>
    </xf>
    <xf numFmtId="0" fontId="1" fillId="0" borderId="0" xfId="0" applyFont="1" applyAlignment="1">
      <alignment horizontal="left"/>
    </xf>
    <xf numFmtId="0" fontId="8" fillId="0" borderId="0" xfId="0" applyFont="1" applyAlignment="1">
      <alignment horizontal="left"/>
    </xf>
    <xf numFmtId="0" fontId="2" fillId="0" borderId="0" xfId="0" applyFont="1" applyBorder="1" applyAlignment="1">
      <alignment horizontal="right" vertical="center" wrapText="1"/>
    </xf>
    <xf numFmtId="0" fontId="17" fillId="0" borderId="0" xfId="0" applyFont="1" applyBorder="1" applyAlignment="1">
      <alignment horizontal="center" vertical="center"/>
    </xf>
    <xf numFmtId="0" fontId="2" fillId="2" borderId="0" xfId="0" applyFont="1" applyFill="1" applyBorder="1" applyAlignment="1" applyProtection="1">
      <alignment vertical="center"/>
      <protection locked="0"/>
    </xf>
    <xf numFmtId="0" fontId="8" fillId="2" borderId="7" xfId="0" applyFont="1" applyFill="1" applyBorder="1" applyAlignment="1" applyProtection="1">
      <alignment vertical="top" wrapText="1"/>
      <protection locked="0"/>
    </xf>
    <xf numFmtId="0" fontId="1" fillId="0" borderId="0" xfId="0"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center" vertical="center"/>
    </xf>
    <xf numFmtId="49" fontId="13" fillId="0" borderId="7" xfId="54" applyFont="1" applyAlignment="1">
      <alignment horizontal="center" vertical="center" wrapText="1"/>
    </xf>
    <xf numFmtId="49" fontId="13" fillId="0" borderId="7" xfId="54" applyFont="1">
      <alignment horizontal="left" vertical="center" wrapText="1"/>
    </xf>
    <xf numFmtId="179" fontId="13" fillId="0" borderId="7" xfId="55" applyFont="1">
      <alignment horizontal="right" vertical="center"/>
    </xf>
    <xf numFmtId="0" fontId="1" fillId="0" borderId="4" xfId="0" applyFont="1" applyBorder="1" applyAlignment="1">
      <alignment horizontal="center" vertical="center"/>
    </xf>
    <xf numFmtId="179" fontId="18" fillId="0" borderId="7" xfId="55" applyFont="1">
      <alignment horizontal="right" vertical="center"/>
    </xf>
    <xf numFmtId="0" fontId="19" fillId="0" borderId="7" xfId="0" applyFont="1" applyBorder="1" applyAlignment="1" applyProtection="1">
      <alignment horizontal="center" vertical="center" wrapText="1"/>
      <protection locked="0"/>
    </xf>
    <xf numFmtId="0" fontId="19"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20" fillId="0" borderId="7" xfId="0" applyFont="1" applyBorder="1" applyAlignment="1">
      <alignment horizontal="center" vertical="center"/>
    </xf>
    <xf numFmtId="0" fontId="20" fillId="0" borderId="7" xfId="0" applyFont="1" applyBorder="1" applyAlignment="1" applyProtection="1">
      <alignment horizontal="center" vertical="center" wrapText="1"/>
      <protection locked="0"/>
    </xf>
    <xf numFmtId="0" fontId="19" fillId="2" borderId="1"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2" borderId="6" xfId="0" applyFont="1" applyFill="1" applyBorder="1" applyAlignment="1" applyProtection="1">
      <alignment horizontal="center" vertical="center" wrapText="1"/>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49" fontId="13" fillId="0" borderId="2" xfId="54" applyFont="1" applyBorder="1" applyAlignment="1">
      <alignment horizontal="center" vertical="center" wrapText="1"/>
    </xf>
    <xf numFmtId="0" fontId="2" fillId="2" borderId="15" xfId="0" applyFont="1" applyFill="1" applyBorder="1" applyAlignment="1">
      <alignment horizontal="center" vertical="center" wrapText="1"/>
    </xf>
    <xf numFmtId="0" fontId="2" fillId="2" borderId="14" xfId="0" applyFont="1" applyFill="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pplyProtection="1">
      <alignment horizontal="center" vertical="center" wrapText="1"/>
      <protection locked="0"/>
    </xf>
    <xf numFmtId="0" fontId="0" fillId="0" borderId="0" xfId="0" applyFont="1" applyBorder="1" applyAlignment="1"/>
    <xf numFmtId="0" fontId="1" fillId="0" borderId="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8" fillId="0" borderId="7" xfId="0" applyFont="1" applyBorder="1" applyAlignment="1" applyProtection="1">
      <alignment vertical="top"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protection locked="0"/>
    </xf>
    <xf numFmtId="0" fontId="1" fillId="0" borderId="16"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2" fillId="2" borderId="14"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3 3" xfId="46"/>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umberStyle" xfId="53"/>
    <cellStyle name="TextStyle" xfId="54"/>
    <cellStyle name="MoneyStyle" xfId="55"/>
    <cellStyle name="TimeStyle" xfId="56"/>
    <cellStyle name="IntegralNumberStyle"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20" sqref="B20"/>
    </sheetView>
  </sheetViews>
  <sheetFormatPr defaultColWidth="8.57407407407407" defaultRowHeight="12.75" customHeight="1" outlineLevelCol="3"/>
  <cols>
    <col min="1" max="4" width="41" customWidth="1"/>
  </cols>
  <sheetData>
    <row r="1" customHeight="1" spans="1:4">
      <c r="A1" s="1"/>
      <c r="B1" s="1"/>
      <c r="C1" s="1"/>
      <c r="D1" s="1"/>
    </row>
    <row r="2" ht="15" customHeight="1" spans="1:4">
      <c r="A2" s="51"/>
      <c r="B2" s="51"/>
      <c r="C2" s="51"/>
      <c r="D2" s="74" t="s">
        <v>0</v>
      </c>
    </row>
    <row r="3" ht="41.25" customHeight="1" spans="1:1">
      <c r="A3" s="47" t="str">
        <f>"2025"&amp;"年部门财务收支预算总表"</f>
        <v>2025年部门财务收支预算总表</v>
      </c>
    </row>
    <row r="4" ht="17.25" customHeight="1" spans="1:4">
      <c r="A4" s="50" t="str">
        <f>"单位名称："&amp;""</f>
        <v>单位名称：</v>
      </c>
      <c r="B4" s="50" t="s">
        <v>1</v>
      </c>
      <c r="D4" s="174" t="s">
        <v>2</v>
      </c>
    </row>
    <row r="5" ht="23.25" customHeight="1" spans="1:4">
      <c r="A5" s="226" t="s">
        <v>3</v>
      </c>
      <c r="B5" s="227"/>
      <c r="C5" s="226" t="s">
        <v>4</v>
      </c>
      <c r="D5" s="227"/>
    </row>
    <row r="6" ht="24" customHeight="1" spans="1:4">
      <c r="A6" s="226" t="s">
        <v>5</v>
      </c>
      <c r="B6" s="226" t="s">
        <v>6</v>
      </c>
      <c r="C6" s="226" t="s">
        <v>7</v>
      </c>
      <c r="D6" s="226" t="s">
        <v>6</v>
      </c>
    </row>
    <row r="7" ht="17.25" customHeight="1" spans="1:4">
      <c r="A7" s="228" t="s">
        <v>8</v>
      </c>
      <c r="B7" s="93">
        <v>2317823</v>
      </c>
      <c r="C7" s="228" t="s">
        <v>9</v>
      </c>
      <c r="D7" s="93">
        <v>1422598</v>
      </c>
    </row>
    <row r="8" ht="17.25" customHeight="1" spans="1:4">
      <c r="A8" s="228" t="s">
        <v>10</v>
      </c>
      <c r="B8" s="93"/>
      <c r="C8" s="228" t="s">
        <v>11</v>
      </c>
      <c r="D8" s="93"/>
    </row>
    <row r="9" ht="17.25" customHeight="1" spans="1:4">
      <c r="A9" s="228" t="s">
        <v>12</v>
      </c>
      <c r="B9" s="93"/>
      <c r="C9" s="262" t="s">
        <v>13</v>
      </c>
      <c r="D9" s="93"/>
    </row>
    <row r="10" ht="17.25" customHeight="1" spans="1:4">
      <c r="A10" s="228" t="s">
        <v>14</v>
      </c>
      <c r="B10" s="93"/>
      <c r="C10" s="262" t="s">
        <v>15</v>
      </c>
      <c r="D10" s="93"/>
    </row>
    <row r="11" ht="17.25" customHeight="1" spans="1:4">
      <c r="A11" s="228" t="s">
        <v>16</v>
      </c>
      <c r="B11" s="93"/>
      <c r="C11" s="262" t="s">
        <v>17</v>
      </c>
      <c r="D11" s="93"/>
    </row>
    <row r="12" ht="17.25" customHeight="1" spans="1:4">
      <c r="A12" s="228" t="s">
        <v>18</v>
      </c>
      <c r="B12" s="93"/>
      <c r="C12" s="262" t="s">
        <v>19</v>
      </c>
      <c r="D12" s="93"/>
    </row>
    <row r="13" ht="17.25" customHeight="1" spans="1:4">
      <c r="A13" s="228" t="s">
        <v>20</v>
      </c>
      <c r="B13" s="93"/>
      <c r="C13" s="36" t="s">
        <v>21</v>
      </c>
      <c r="D13" s="93"/>
    </row>
    <row r="14" ht="17.25" customHeight="1" spans="1:4">
      <c r="A14" s="228" t="s">
        <v>22</v>
      </c>
      <c r="B14" s="93"/>
      <c r="C14" s="36" t="s">
        <v>23</v>
      </c>
      <c r="D14" s="93">
        <v>457225</v>
      </c>
    </row>
    <row r="15" ht="17.25" customHeight="1" spans="1:4">
      <c r="A15" s="228" t="s">
        <v>24</v>
      </c>
      <c r="B15" s="93"/>
      <c r="C15" s="36" t="s">
        <v>25</v>
      </c>
      <c r="D15" s="93">
        <v>238000</v>
      </c>
    </row>
    <row r="16" ht="17.25" customHeight="1" spans="1:4">
      <c r="A16" s="228" t="s">
        <v>26</v>
      </c>
      <c r="B16" s="93"/>
      <c r="C16" s="36" t="s">
        <v>27</v>
      </c>
      <c r="D16" s="93"/>
    </row>
    <row r="17" ht="17.25" customHeight="1" spans="1:4">
      <c r="A17" s="229"/>
      <c r="B17" s="93"/>
      <c r="C17" s="36" t="s">
        <v>28</v>
      </c>
      <c r="D17" s="93"/>
    </row>
    <row r="18" ht="17.25" customHeight="1" spans="1:4">
      <c r="A18" s="230"/>
      <c r="B18" s="93"/>
      <c r="C18" s="36" t="s">
        <v>29</v>
      </c>
      <c r="D18" s="93"/>
    </row>
    <row r="19" ht="17.25" customHeight="1" spans="1:4">
      <c r="A19" s="230"/>
      <c r="B19" s="93"/>
      <c r="C19" s="36" t="s">
        <v>30</v>
      </c>
      <c r="D19" s="93"/>
    </row>
    <row r="20" ht="17.25" customHeight="1" spans="1:4">
      <c r="A20" s="230"/>
      <c r="B20" s="93"/>
      <c r="C20" s="36" t="s">
        <v>31</v>
      </c>
      <c r="D20" s="93"/>
    </row>
    <row r="21" ht="17.25" customHeight="1" spans="1:4">
      <c r="A21" s="230"/>
      <c r="B21" s="93"/>
      <c r="C21" s="36" t="s">
        <v>32</v>
      </c>
      <c r="D21" s="93"/>
    </row>
    <row r="22" ht="17.25" customHeight="1" spans="1:4">
      <c r="A22" s="230"/>
      <c r="B22" s="93"/>
      <c r="C22" s="36" t="s">
        <v>33</v>
      </c>
      <c r="D22" s="93"/>
    </row>
    <row r="23" ht="17.25" customHeight="1" spans="1:4">
      <c r="A23" s="230"/>
      <c r="B23" s="93"/>
      <c r="C23" s="36" t="s">
        <v>34</v>
      </c>
      <c r="D23" s="93"/>
    </row>
    <row r="24" ht="17.25" customHeight="1" spans="1:4">
      <c r="A24" s="230"/>
      <c r="B24" s="93"/>
      <c r="C24" s="36" t="s">
        <v>35</v>
      </c>
      <c r="D24" s="93"/>
    </row>
    <row r="25" ht="17.25" customHeight="1" spans="1:4">
      <c r="A25" s="230"/>
      <c r="B25" s="93"/>
      <c r="C25" s="36" t="s">
        <v>36</v>
      </c>
      <c r="D25" s="93">
        <v>200000</v>
      </c>
    </row>
    <row r="26" ht="17.25" customHeight="1" spans="1:4">
      <c r="A26" s="230"/>
      <c r="B26" s="93"/>
      <c r="C26" s="36" t="s">
        <v>37</v>
      </c>
      <c r="D26" s="93"/>
    </row>
    <row r="27" ht="17.25" customHeight="1" spans="1:4">
      <c r="A27" s="230"/>
      <c r="B27" s="93"/>
      <c r="C27" s="229" t="s">
        <v>38</v>
      </c>
      <c r="D27" s="93"/>
    </row>
    <row r="28" ht="17.25" customHeight="1" spans="1:4">
      <c r="A28" s="230"/>
      <c r="B28" s="93"/>
      <c r="C28" s="36" t="s">
        <v>39</v>
      </c>
      <c r="D28" s="93"/>
    </row>
    <row r="29" ht="16.5" customHeight="1" spans="1:4">
      <c r="A29" s="230"/>
      <c r="B29" s="93"/>
      <c r="C29" s="36" t="s">
        <v>40</v>
      </c>
      <c r="D29" s="93"/>
    </row>
    <row r="30" ht="16.5" customHeight="1" spans="1:4">
      <c r="A30" s="230"/>
      <c r="B30" s="93"/>
      <c r="C30" s="229" t="s">
        <v>41</v>
      </c>
      <c r="D30" s="93"/>
    </row>
    <row r="31" ht="17.25" customHeight="1" spans="1:4">
      <c r="A31" s="230"/>
      <c r="B31" s="93"/>
      <c r="C31" s="229" t="s">
        <v>42</v>
      </c>
      <c r="D31" s="93"/>
    </row>
    <row r="32" ht="17.25" customHeight="1" spans="1:4">
      <c r="A32" s="230"/>
      <c r="B32" s="93"/>
      <c r="C32" s="36" t="s">
        <v>43</v>
      </c>
      <c r="D32" s="93"/>
    </row>
    <row r="33" ht="16.5" customHeight="1" spans="1:4">
      <c r="A33" s="230" t="s">
        <v>44</v>
      </c>
      <c r="B33" s="28">
        <v>2317823</v>
      </c>
      <c r="C33" s="230" t="s">
        <v>45</v>
      </c>
      <c r="D33" s="28">
        <v>2317823</v>
      </c>
    </row>
    <row r="34" ht="16.5" customHeight="1" spans="1:4">
      <c r="A34" s="229" t="s">
        <v>46</v>
      </c>
      <c r="B34" s="93"/>
      <c r="C34" s="229" t="s">
        <v>47</v>
      </c>
      <c r="D34" s="93"/>
    </row>
    <row r="35" ht="16.5" customHeight="1" spans="1:4">
      <c r="A35" s="36" t="s">
        <v>48</v>
      </c>
      <c r="B35" s="93"/>
      <c r="C35" s="36" t="s">
        <v>48</v>
      </c>
      <c r="D35" s="93"/>
    </row>
    <row r="36" ht="16.5" customHeight="1" spans="1:4">
      <c r="A36" s="36" t="s">
        <v>49</v>
      </c>
      <c r="B36" s="93"/>
      <c r="C36" s="36" t="s">
        <v>50</v>
      </c>
      <c r="D36" s="93"/>
    </row>
    <row r="37" ht="16.5" customHeight="1" spans="1:4">
      <c r="A37" s="231" t="s">
        <v>51</v>
      </c>
      <c r="B37" s="28">
        <v>2317823</v>
      </c>
      <c r="C37" s="231" t="s">
        <v>52</v>
      </c>
      <c r="D37" s="28">
        <v>2317823</v>
      </c>
    </row>
  </sheetData>
  <mergeCells count="3">
    <mergeCell ref="A3:D3"/>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E21" sqref="E21"/>
    </sheetView>
  </sheetViews>
  <sheetFormatPr defaultColWidth="8.57407407407407" defaultRowHeight="12.75" customHeight="1"/>
  <cols>
    <col min="1" max="1" width="15.8888888888889"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74" t="s">
        <v>53</v>
      </c>
    </row>
    <row r="3" ht="41.25" customHeight="1" spans="1:1">
      <c r="A3" s="47" t="str">
        <f>"2025"&amp;"年部门收入预算表"</f>
        <v>2025年部门收入预算表</v>
      </c>
    </row>
    <row r="4" ht="17.25" customHeight="1" spans="1:19">
      <c r="A4" s="50" t="str">
        <f>"单位名称："&amp;""</f>
        <v>单位名称：</v>
      </c>
      <c r="B4" s="50" t="s">
        <v>1</v>
      </c>
      <c r="C4" s="247"/>
      <c r="D4" s="247"/>
      <c r="S4" s="51" t="s">
        <v>2</v>
      </c>
    </row>
    <row r="5" ht="21.75" customHeight="1" spans="1:19">
      <c r="A5" s="248" t="s">
        <v>54</v>
      </c>
      <c r="B5" s="249" t="s">
        <v>55</v>
      </c>
      <c r="C5" s="249" t="s">
        <v>56</v>
      </c>
      <c r="D5" s="250" t="s">
        <v>57</v>
      </c>
      <c r="E5" s="250"/>
      <c r="F5" s="250"/>
      <c r="G5" s="250"/>
      <c r="H5" s="250"/>
      <c r="I5" s="256"/>
      <c r="J5" s="250"/>
      <c r="K5" s="250"/>
      <c r="L5" s="250"/>
      <c r="M5" s="250"/>
      <c r="N5" s="257"/>
      <c r="O5" s="250" t="s">
        <v>46</v>
      </c>
      <c r="P5" s="250"/>
      <c r="Q5" s="250"/>
      <c r="R5" s="250"/>
      <c r="S5" s="257"/>
    </row>
    <row r="6" ht="27" customHeight="1" spans="1:19">
      <c r="A6" s="251"/>
      <c r="B6" s="252"/>
      <c r="C6" s="252"/>
      <c r="D6" s="252" t="s">
        <v>58</v>
      </c>
      <c r="E6" s="252" t="s">
        <v>59</v>
      </c>
      <c r="F6" s="252" t="s">
        <v>60</v>
      </c>
      <c r="G6" s="252" t="s">
        <v>61</v>
      </c>
      <c r="H6" s="252" t="s">
        <v>62</v>
      </c>
      <c r="I6" s="258" t="s">
        <v>63</v>
      </c>
      <c r="J6" s="259"/>
      <c r="K6" s="259"/>
      <c r="L6" s="259"/>
      <c r="M6" s="259"/>
      <c r="N6" s="260"/>
      <c r="O6" s="252" t="s">
        <v>58</v>
      </c>
      <c r="P6" s="252" t="s">
        <v>59</v>
      </c>
      <c r="Q6" s="252" t="s">
        <v>60</v>
      </c>
      <c r="R6" s="252" t="s">
        <v>61</v>
      </c>
      <c r="S6" s="252" t="s">
        <v>64</v>
      </c>
    </row>
    <row r="7" ht="30" customHeight="1" spans="1:19">
      <c r="A7" s="253"/>
      <c r="B7" s="122"/>
      <c r="C7" s="131"/>
      <c r="D7" s="131"/>
      <c r="E7" s="131"/>
      <c r="F7" s="131"/>
      <c r="G7" s="131"/>
      <c r="H7" s="131"/>
      <c r="I7" s="85" t="s">
        <v>58</v>
      </c>
      <c r="J7" s="260" t="s">
        <v>65</v>
      </c>
      <c r="K7" s="260" t="s">
        <v>66</v>
      </c>
      <c r="L7" s="260" t="s">
        <v>67</v>
      </c>
      <c r="M7" s="260" t="s">
        <v>68</v>
      </c>
      <c r="N7" s="260" t="s">
        <v>69</v>
      </c>
      <c r="O7" s="261"/>
      <c r="P7" s="261"/>
      <c r="Q7" s="261"/>
      <c r="R7" s="261"/>
      <c r="S7" s="131"/>
    </row>
    <row r="8" ht="15" customHeight="1" spans="1:19">
      <c r="A8" s="254">
        <v>1</v>
      </c>
      <c r="B8" s="254">
        <v>2</v>
      </c>
      <c r="C8" s="254">
        <v>3</v>
      </c>
      <c r="D8" s="254">
        <v>4</v>
      </c>
      <c r="E8" s="254">
        <v>5</v>
      </c>
      <c r="F8" s="254">
        <v>6</v>
      </c>
      <c r="G8" s="254">
        <v>7</v>
      </c>
      <c r="H8" s="254">
        <v>8</v>
      </c>
      <c r="I8" s="85">
        <v>9</v>
      </c>
      <c r="J8" s="254">
        <v>10</v>
      </c>
      <c r="K8" s="254">
        <v>11</v>
      </c>
      <c r="L8" s="254">
        <v>12</v>
      </c>
      <c r="M8" s="254">
        <v>13</v>
      </c>
      <c r="N8" s="254">
        <v>14</v>
      </c>
      <c r="O8" s="254">
        <v>15</v>
      </c>
      <c r="P8" s="254">
        <v>16</v>
      </c>
      <c r="Q8" s="254">
        <v>17</v>
      </c>
      <c r="R8" s="254">
        <v>18</v>
      </c>
      <c r="S8" s="254">
        <v>19</v>
      </c>
    </row>
    <row r="9" ht="20" customHeight="1" spans="1:19">
      <c r="A9" s="34">
        <v>32001</v>
      </c>
      <c r="B9" s="34" t="s">
        <v>1</v>
      </c>
      <c r="C9" s="93">
        <v>2317823</v>
      </c>
      <c r="D9" s="93">
        <v>2317823</v>
      </c>
      <c r="E9" s="93">
        <v>2317823</v>
      </c>
      <c r="F9" s="93">
        <v>0</v>
      </c>
      <c r="G9" s="93">
        <v>0</v>
      </c>
      <c r="H9" s="93">
        <v>0</v>
      </c>
      <c r="I9" s="93"/>
      <c r="J9" s="93"/>
      <c r="K9" s="93"/>
      <c r="L9" s="93"/>
      <c r="M9" s="93"/>
      <c r="N9" s="93"/>
      <c r="O9" s="93"/>
      <c r="P9" s="93"/>
      <c r="Q9" s="93"/>
      <c r="R9" s="93"/>
      <c r="S9" s="93"/>
    </row>
    <row r="10" ht="18" customHeight="1" spans="1:19">
      <c r="A10" s="54" t="s">
        <v>56</v>
      </c>
      <c r="B10" s="255"/>
      <c r="C10" s="28">
        <f>SUM(C9:C9)</f>
        <v>2317823</v>
      </c>
      <c r="D10" s="28">
        <f>SUM(D9:D9)</f>
        <v>2317823</v>
      </c>
      <c r="E10" s="28">
        <f>SUM(E9:E9)</f>
        <v>2317823</v>
      </c>
      <c r="F10" s="93"/>
      <c r="G10" s="93"/>
      <c r="H10" s="93"/>
      <c r="I10" s="93"/>
      <c r="J10" s="93"/>
      <c r="K10" s="93"/>
      <c r="L10" s="93"/>
      <c r="M10" s="93"/>
      <c r="N10" s="93"/>
      <c r="O10" s="93"/>
      <c r="P10" s="93"/>
      <c r="Q10" s="93"/>
      <c r="R10" s="93"/>
      <c r="S10" s="93"/>
    </row>
  </sheetData>
  <mergeCells count="19">
    <mergeCell ref="A2:S2"/>
    <mergeCell ref="A3:S3"/>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9"/>
  <sheetViews>
    <sheetView showGridLines="0" showZeros="0" workbookViewId="0">
      <pane ySplit="1" topLeftCell="A2" activePane="bottomLeft" state="frozen"/>
      <selection/>
      <selection pane="bottomLeft" activeCell="D29" sqref="D29"/>
    </sheetView>
  </sheetViews>
  <sheetFormatPr defaultColWidth="8.57407407407407" defaultRowHeight="12.75" customHeight="1"/>
  <cols>
    <col min="1" max="1" width="14.287037037037" customWidth="1"/>
    <col min="2" max="2" width="37.5740740740741" style="136" customWidth="1"/>
    <col min="3" max="8" width="24.5740740740741" customWidth="1"/>
    <col min="9" max="9" width="26.712962962963" customWidth="1"/>
    <col min="10" max="11" width="24.4259259259259" customWidth="1"/>
    <col min="12" max="15" width="24.5740740740741" customWidth="1"/>
  </cols>
  <sheetData>
    <row r="1" customHeight="1" spans="1:15">
      <c r="A1" s="1"/>
      <c r="B1" s="1"/>
      <c r="C1" s="1"/>
      <c r="D1" s="1"/>
      <c r="E1" s="1"/>
      <c r="F1" s="1"/>
      <c r="G1" s="1"/>
      <c r="H1" s="1"/>
      <c r="I1" s="1"/>
      <c r="J1" s="1"/>
      <c r="K1" s="1"/>
      <c r="L1" s="1"/>
      <c r="M1" s="1"/>
      <c r="N1" s="1"/>
      <c r="O1" s="1"/>
    </row>
    <row r="2" ht="17.25" customHeight="1" spans="1:1">
      <c r="A2" s="51" t="s">
        <v>70</v>
      </c>
    </row>
    <row r="3" ht="41.25" customHeight="1" spans="1:1">
      <c r="A3" s="47" t="str">
        <f>"2025"&amp;"年部门支出预算表"</f>
        <v>2025年部门支出预算表</v>
      </c>
    </row>
    <row r="4" ht="17.25" customHeight="1" spans="1:15">
      <c r="A4" s="50" t="str">
        <f>"单位名称："&amp;""</f>
        <v>单位名称：</v>
      </c>
      <c r="B4" s="50" t="s">
        <v>1</v>
      </c>
      <c r="O4" s="51" t="s">
        <v>2</v>
      </c>
    </row>
    <row r="5" ht="27" customHeight="1" spans="1:15">
      <c r="A5" s="232" t="s">
        <v>71</v>
      </c>
      <c r="B5" s="232" t="s">
        <v>72</v>
      </c>
      <c r="C5" s="232" t="s">
        <v>56</v>
      </c>
      <c r="D5" s="233" t="s">
        <v>59</v>
      </c>
      <c r="E5" s="234"/>
      <c r="F5" s="235"/>
      <c r="G5" s="236" t="s">
        <v>60</v>
      </c>
      <c r="H5" s="236" t="s">
        <v>61</v>
      </c>
      <c r="I5" s="236" t="s">
        <v>73</v>
      </c>
      <c r="J5" s="233" t="s">
        <v>63</v>
      </c>
      <c r="K5" s="234"/>
      <c r="L5" s="234"/>
      <c r="M5" s="234"/>
      <c r="N5" s="244"/>
      <c r="O5" s="245"/>
    </row>
    <row r="6" ht="42" customHeight="1" spans="1:15">
      <c r="A6" s="237"/>
      <c r="B6" s="237"/>
      <c r="C6" s="238"/>
      <c r="D6" s="239" t="s">
        <v>58</v>
      </c>
      <c r="E6" s="239" t="s">
        <v>74</v>
      </c>
      <c r="F6" s="239" t="s">
        <v>75</v>
      </c>
      <c r="G6" s="238"/>
      <c r="H6" s="238"/>
      <c r="I6" s="246"/>
      <c r="J6" s="239" t="s">
        <v>58</v>
      </c>
      <c r="K6" s="226" t="s">
        <v>76</v>
      </c>
      <c r="L6" s="226" t="s">
        <v>77</v>
      </c>
      <c r="M6" s="226" t="s">
        <v>78</v>
      </c>
      <c r="N6" s="226" t="s">
        <v>79</v>
      </c>
      <c r="O6" s="226" t="s">
        <v>80</v>
      </c>
    </row>
    <row r="7" ht="18" customHeight="1" spans="1:15">
      <c r="A7" s="57" t="s">
        <v>81</v>
      </c>
      <c r="B7" s="240" t="s">
        <v>82</v>
      </c>
      <c r="C7" s="57" t="s">
        <v>83</v>
      </c>
      <c r="D7" s="61" t="s">
        <v>84</v>
      </c>
      <c r="E7" s="61" t="s">
        <v>85</v>
      </c>
      <c r="F7" s="61" t="s">
        <v>86</v>
      </c>
      <c r="G7" s="61" t="s">
        <v>87</v>
      </c>
      <c r="H7" s="61" t="s">
        <v>88</v>
      </c>
      <c r="I7" s="61" t="s">
        <v>89</v>
      </c>
      <c r="J7" s="61" t="s">
        <v>90</v>
      </c>
      <c r="K7" s="61" t="s">
        <v>91</v>
      </c>
      <c r="L7" s="61" t="s">
        <v>92</v>
      </c>
      <c r="M7" s="61" t="s">
        <v>93</v>
      </c>
      <c r="N7" s="57" t="s">
        <v>94</v>
      </c>
      <c r="O7" s="61" t="s">
        <v>95</v>
      </c>
    </row>
    <row r="8" ht="20" customHeight="1" spans="1:15">
      <c r="A8" s="241" t="s">
        <v>96</v>
      </c>
      <c r="B8" s="181" t="s">
        <v>97</v>
      </c>
      <c r="C8" s="223">
        <v>330559</v>
      </c>
      <c r="D8" s="223">
        <v>330559</v>
      </c>
      <c r="E8" s="223">
        <v>330559</v>
      </c>
      <c r="F8" s="61"/>
      <c r="G8" s="61"/>
      <c r="H8" s="61"/>
      <c r="I8" s="61"/>
      <c r="J8" s="61"/>
      <c r="K8" s="61"/>
      <c r="L8" s="61"/>
      <c r="M8" s="61"/>
      <c r="N8" s="57"/>
      <c r="O8" s="61"/>
    </row>
    <row r="9" ht="20" customHeight="1" spans="1:15">
      <c r="A9" s="241" t="s">
        <v>98</v>
      </c>
      <c r="B9" s="181" t="s">
        <v>97</v>
      </c>
      <c r="C9" s="223">
        <v>1003139</v>
      </c>
      <c r="D9" s="223">
        <v>1003139</v>
      </c>
      <c r="E9" s="223">
        <v>1003139</v>
      </c>
      <c r="F9" s="61"/>
      <c r="G9" s="61"/>
      <c r="H9" s="61"/>
      <c r="I9" s="61"/>
      <c r="J9" s="61"/>
      <c r="K9" s="61"/>
      <c r="L9" s="61"/>
      <c r="M9" s="61"/>
      <c r="N9" s="57"/>
      <c r="O9" s="61"/>
    </row>
    <row r="10" ht="20" customHeight="1" spans="1:15">
      <c r="A10" s="241" t="s">
        <v>99</v>
      </c>
      <c r="B10" s="181" t="s">
        <v>100</v>
      </c>
      <c r="C10" s="223">
        <v>198200</v>
      </c>
      <c r="D10" s="223">
        <v>198200</v>
      </c>
      <c r="E10" s="223">
        <v>198200</v>
      </c>
      <c r="F10" s="61"/>
      <c r="G10" s="61"/>
      <c r="H10" s="61"/>
      <c r="I10" s="61"/>
      <c r="J10" s="61"/>
      <c r="K10" s="61"/>
      <c r="L10" s="61"/>
      <c r="M10" s="61"/>
      <c r="N10" s="57"/>
      <c r="O10" s="61"/>
    </row>
    <row r="11" ht="20" customHeight="1" spans="1:15">
      <c r="A11" s="241" t="s">
        <v>101</v>
      </c>
      <c r="B11" s="181" t="s">
        <v>102</v>
      </c>
      <c r="C11" s="223">
        <v>200000</v>
      </c>
      <c r="D11" s="223">
        <v>200000</v>
      </c>
      <c r="E11" s="223">
        <v>200000</v>
      </c>
      <c r="F11" s="61"/>
      <c r="G11" s="61"/>
      <c r="H11" s="61"/>
      <c r="I11" s="61"/>
      <c r="J11" s="61"/>
      <c r="K11" s="61"/>
      <c r="L11" s="61"/>
      <c r="M11" s="61"/>
      <c r="N11" s="57"/>
      <c r="O11" s="61"/>
    </row>
    <row r="12" ht="20" customHeight="1" spans="1:15">
      <c r="A12" s="241" t="s">
        <v>103</v>
      </c>
      <c r="B12" s="181" t="s">
        <v>104</v>
      </c>
      <c r="C12" s="223">
        <v>57925</v>
      </c>
      <c r="D12" s="223">
        <v>57925</v>
      </c>
      <c r="E12" s="223">
        <v>57925</v>
      </c>
      <c r="F12" s="61"/>
      <c r="G12" s="61"/>
      <c r="H12" s="61"/>
      <c r="I12" s="61"/>
      <c r="J12" s="61"/>
      <c r="K12" s="61"/>
      <c r="L12" s="61"/>
      <c r="M12" s="61"/>
      <c r="N12" s="57"/>
      <c r="O12" s="61"/>
    </row>
    <row r="13" ht="20" customHeight="1" spans="1:15">
      <c r="A13" s="241" t="s">
        <v>105</v>
      </c>
      <c r="B13" s="181" t="s">
        <v>106</v>
      </c>
      <c r="C13" s="223">
        <v>110000</v>
      </c>
      <c r="D13" s="223">
        <v>110000</v>
      </c>
      <c r="E13" s="223">
        <v>110000</v>
      </c>
      <c r="F13" s="61"/>
      <c r="G13" s="61"/>
      <c r="H13" s="61"/>
      <c r="I13" s="61"/>
      <c r="J13" s="61"/>
      <c r="K13" s="61"/>
      <c r="L13" s="61"/>
      <c r="M13" s="61"/>
      <c r="N13" s="57"/>
      <c r="O13" s="61"/>
    </row>
    <row r="14" ht="20" customHeight="1" spans="1:15">
      <c r="A14" s="241" t="s">
        <v>107</v>
      </c>
      <c r="B14" s="181" t="s">
        <v>108</v>
      </c>
      <c r="C14" s="223">
        <v>100000</v>
      </c>
      <c r="D14" s="223">
        <v>100000</v>
      </c>
      <c r="E14" s="223">
        <v>100000</v>
      </c>
      <c r="F14" s="61"/>
      <c r="G14" s="61"/>
      <c r="H14" s="61"/>
      <c r="I14" s="61"/>
      <c r="J14" s="61"/>
      <c r="K14" s="61"/>
      <c r="L14" s="61"/>
      <c r="M14" s="61"/>
      <c r="N14" s="57"/>
      <c r="O14" s="61"/>
    </row>
    <row r="15" ht="20" customHeight="1" spans="1:15">
      <c r="A15" s="241" t="s">
        <v>109</v>
      </c>
      <c r="B15" s="181" t="s">
        <v>110</v>
      </c>
      <c r="C15" s="223">
        <v>28000</v>
      </c>
      <c r="D15" s="223">
        <v>28000</v>
      </c>
      <c r="E15" s="223">
        <v>28000</v>
      </c>
      <c r="F15" s="61"/>
      <c r="G15" s="61"/>
      <c r="H15" s="61"/>
      <c r="I15" s="61"/>
      <c r="J15" s="61"/>
      <c r="K15" s="61"/>
      <c r="L15" s="61"/>
      <c r="M15" s="61"/>
      <c r="N15" s="57"/>
      <c r="O15" s="61"/>
    </row>
    <row r="16" ht="20" customHeight="1" spans="1:15">
      <c r="A16" s="241" t="s">
        <v>111</v>
      </c>
      <c r="B16" s="181" t="s">
        <v>112</v>
      </c>
      <c r="C16" s="223">
        <v>200000</v>
      </c>
      <c r="D16" s="223">
        <v>200000</v>
      </c>
      <c r="E16" s="223">
        <v>200000</v>
      </c>
      <c r="G16" s="61"/>
      <c r="H16" s="61"/>
      <c r="I16" s="61"/>
      <c r="J16" s="61"/>
      <c r="K16" s="61"/>
      <c r="L16" s="61"/>
      <c r="M16" s="61"/>
      <c r="N16" s="57"/>
      <c r="O16" s="61"/>
    </row>
    <row r="17" ht="20" customHeight="1" spans="1:15">
      <c r="A17" s="241" t="s">
        <v>113</v>
      </c>
      <c r="B17" s="181" t="s">
        <v>114</v>
      </c>
      <c r="C17" s="223">
        <v>88900</v>
      </c>
      <c r="D17" s="223">
        <v>88900</v>
      </c>
      <c r="E17" s="223"/>
      <c r="F17" s="223">
        <v>88900</v>
      </c>
      <c r="G17" s="61"/>
      <c r="H17" s="61"/>
      <c r="I17" s="61"/>
      <c r="J17" s="61"/>
      <c r="K17" s="61"/>
      <c r="L17" s="61"/>
      <c r="M17" s="61"/>
      <c r="N17" s="57"/>
      <c r="O17" s="61"/>
    </row>
    <row r="18" ht="20" customHeight="1" spans="1:15">
      <c r="A18" s="241">
        <v>2080704</v>
      </c>
      <c r="B18" s="181" t="s">
        <v>115</v>
      </c>
      <c r="C18" s="223">
        <v>1100</v>
      </c>
      <c r="D18" s="223">
        <v>1100</v>
      </c>
      <c r="E18" s="93"/>
      <c r="F18" s="223">
        <v>1100</v>
      </c>
      <c r="G18" s="61"/>
      <c r="H18" s="61"/>
      <c r="I18" s="61"/>
      <c r="J18" s="61"/>
      <c r="K18" s="61"/>
      <c r="L18" s="61"/>
      <c r="M18" s="61"/>
      <c r="N18" s="57"/>
      <c r="O18" s="61"/>
    </row>
    <row r="19" ht="21" customHeight="1" spans="1:15">
      <c r="A19" s="242" t="s">
        <v>56</v>
      </c>
      <c r="B19" s="243"/>
      <c r="C19" s="225">
        <f>SUM(C8:C18)</f>
        <v>2317823</v>
      </c>
      <c r="D19" s="225">
        <f>SUM(D8:D18)</f>
        <v>2317823</v>
      </c>
      <c r="E19" s="225">
        <f>SUM(E8:E18)</f>
        <v>2227823</v>
      </c>
      <c r="F19" s="225">
        <f>SUM(F8:F18)</f>
        <v>90000</v>
      </c>
      <c r="G19" s="93"/>
      <c r="H19" s="93"/>
      <c r="I19" s="93"/>
      <c r="J19" s="93"/>
      <c r="K19" s="93"/>
      <c r="L19" s="93"/>
      <c r="M19" s="93"/>
      <c r="N19" s="93"/>
      <c r="O19" s="93"/>
    </row>
  </sheetData>
  <mergeCells count="11">
    <mergeCell ref="A2:O2"/>
    <mergeCell ref="A3:O3"/>
    <mergeCell ref="D5:F5"/>
    <mergeCell ref="J5:O5"/>
    <mergeCell ref="A19:B19"/>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zoomScale="85" zoomScaleNormal="85" workbookViewId="0">
      <pane ySplit="1" topLeftCell="A17" activePane="bottomLeft" state="frozen"/>
      <selection/>
      <selection pane="bottomLeft" activeCell="B38" sqref="B38"/>
    </sheetView>
  </sheetViews>
  <sheetFormatPr defaultColWidth="8.57407407407407" defaultRowHeight="12.75" customHeight="1" outlineLevelCol="3"/>
  <cols>
    <col min="1" max="4" width="35.5740740740741" customWidth="1"/>
  </cols>
  <sheetData>
    <row r="1" customHeight="1" spans="1:4">
      <c r="A1" s="1"/>
      <c r="B1" s="1"/>
      <c r="C1" s="1"/>
      <c r="D1" s="1"/>
    </row>
    <row r="2" ht="15" customHeight="1" spans="1:4">
      <c r="A2" s="48"/>
      <c r="B2" s="51"/>
      <c r="C2" s="51"/>
      <c r="D2" s="51" t="s">
        <v>116</v>
      </c>
    </row>
    <row r="3" ht="41.25" customHeight="1" spans="1:1">
      <c r="A3" s="47" t="str">
        <f>"2025"&amp;"年部门财政拨款收支预算总表"</f>
        <v>2025年部门财政拨款收支预算总表</v>
      </c>
    </row>
    <row r="4" ht="17.25" customHeight="1" spans="1:4">
      <c r="A4" s="50" t="str">
        <f>"单位名称："&amp;""</f>
        <v>单位名称：</v>
      </c>
      <c r="B4" s="50" t="s">
        <v>1</v>
      </c>
      <c r="D4" s="51" t="s">
        <v>2</v>
      </c>
    </row>
    <row r="5" ht="17.25" customHeight="1" spans="1:4">
      <c r="A5" s="226" t="s">
        <v>3</v>
      </c>
      <c r="B5" s="227"/>
      <c r="C5" s="226" t="s">
        <v>4</v>
      </c>
      <c r="D5" s="227"/>
    </row>
    <row r="6" ht="18.75" customHeight="1" spans="1:4">
      <c r="A6" s="226" t="s">
        <v>5</v>
      </c>
      <c r="B6" s="226" t="s">
        <v>6</v>
      </c>
      <c r="C6" s="226" t="s">
        <v>7</v>
      </c>
      <c r="D6" s="226" t="s">
        <v>6</v>
      </c>
    </row>
    <row r="7" ht="20" customHeight="1" spans="1:4">
      <c r="A7" s="228" t="s">
        <v>117</v>
      </c>
      <c r="B7" s="93"/>
      <c r="C7" s="228" t="s">
        <v>118</v>
      </c>
      <c r="D7" s="93"/>
    </row>
    <row r="8" ht="20" customHeight="1" spans="1:4">
      <c r="A8" s="228" t="s">
        <v>119</v>
      </c>
      <c r="B8" s="93">
        <v>2317823</v>
      </c>
      <c r="C8" s="228" t="s">
        <v>120</v>
      </c>
      <c r="D8" s="93">
        <v>1422598</v>
      </c>
    </row>
    <row r="9" ht="20" customHeight="1" spans="1:4">
      <c r="A9" s="228" t="s">
        <v>121</v>
      </c>
      <c r="B9" s="93"/>
      <c r="C9" s="228" t="s">
        <v>122</v>
      </c>
      <c r="D9" s="93"/>
    </row>
    <row r="10" ht="20" customHeight="1" spans="1:4">
      <c r="A10" s="228" t="s">
        <v>123</v>
      </c>
      <c r="B10" s="93"/>
      <c r="C10" s="228" t="s">
        <v>124</v>
      </c>
      <c r="D10" s="93"/>
    </row>
    <row r="11" ht="20" customHeight="1" spans="1:4">
      <c r="A11" s="228" t="s">
        <v>125</v>
      </c>
      <c r="B11" s="93"/>
      <c r="C11" s="228" t="s">
        <v>126</v>
      </c>
      <c r="D11" s="93"/>
    </row>
    <row r="12" ht="20" customHeight="1" spans="1:4">
      <c r="A12" s="228" t="s">
        <v>119</v>
      </c>
      <c r="B12" s="93"/>
      <c r="C12" s="228" t="s">
        <v>127</v>
      </c>
      <c r="D12" s="93"/>
    </row>
    <row r="13" ht="20" customHeight="1" spans="1:4">
      <c r="A13" s="229" t="s">
        <v>121</v>
      </c>
      <c r="B13" s="93"/>
      <c r="C13" s="83" t="s">
        <v>128</v>
      </c>
      <c r="D13" s="93"/>
    </row>
    <row r="14" ht="20" customHeight="1" spans="1:4">
      <c r="A14" s="229" t="s">
        <v>123</v>
      </c>
      <c r="B14" s="93"/>
      <c r="C14" s="83" t="s">
        <v>129</v>
      </c>
      <c r="D14" s="93"/>
    </row>
    <row r="15" ht="20" customHeight="1" spans="1:4">
      <c r="A15" s="230"/>
      <c r="B15" s="93"/>
      <c r="C15" s="83" t="s">
        <v>130</v>
      </c>
      <c r="D15" s="93">
        <v>457225</v>
      </c>
    </row>
    <row r="16" ht="20" customHeight="1" spans="1:4">
      <c r="A16" s="230"/>
      <c r="B16" s="93"/>
      <c r="C16" s="83" t="s">
        <v>131</v>
      </c>
      <c r="D16" s="93">
        <v>238000</v>
      </c>
    </row>
    <row r="17" ht="20" customHeight="1" spans="1:4">
      <c r="A17" s="230"/>
      <c r="B17" s="93"/>
      <c r="C17" s="83" t="s">
        <v>132</v>
      </c>
      <c r="D17" s="93"/>
    </row>
    <row r="18" ht="20" customHeight="1" spans="1:4">
      <c r="A18" s="230"/>
      <c r="B18" s="93"/>
      <c r="C18" s="83" t="s">
        <v>133</v>
      </c>
      <c r="D18" s="93"/>
    </row>
    <row r="19" ht="20" customHeight="1" spans="1:4">
      <c r="A19" s="230"/>
      <c r="B19" s="93"/>
      <c r="C19" s="83" t="s">
        <v>134</v>
      </c>
      <c r="D19" s="93"/>
    </row>
    <row r="20" ht="20" customHeight="1" spans="1:4">
      <c r="A20" s="230"/>
      <c r="B20" s="93"/>
      <c r="C20" s="83" t="s">
        <v>135</v>
      </c>
      <c r="D20" s="93"/>
    </row>
    <row r="21" ht="20" customHeight="1" spans="1:4">
      <c r="A21" s="230"/>
      <c r="B21" s="93"/>
      <c r="C21" s="83" t="s">
        <v>136</v>
      </c>
      <c r="D21" s="93"/>
    </row>
    <row r="22" ht="20" customHeight="1" spans="1:4">
      <c r="A22" s="230"/>
      <c r="B22" s="93"/>
      <c r="C22" s="83" t="s">
        <v>137</v>
      </c>
      <c r="D22" s="93"/>
    </row>
    <row r="23" ht="20" customHeight="1" spans="1:4">
      <c r="A23" s="230"/>
      <c r="B23" s="93"/>
      <c r="C23" s="83" t="s">
        <v>138</v>
      </c>
      <c r="D23" s="93"/>
    </row>
    <row r="24" ht="20" customHeight="1" spans="1:4">
      <c r="A24" s="230"/>
      <c r="B24" s="93"/>
      <c r="C24" s="83" t="s">
        <v>139</v>
      </c>
      <c r="D24" s="93"/>
    </row>
    <row r="25" ht="20" customHeight="1" spans="1:4">
      <c r="A25" s="230"/>
      <c r="B25" s="93"/>
      <c r="C25" s="83" t="s">
        <v>140</v>
      </c>
      <c r="D25" s="93"/>
    </row>
    <row r="26" ht="20" customHeight="1" spans="1:4">
      <c r="A26" s="230"/>
      <c r="B26" s="93"/>
      <c r="C26" s="83" t="s">
        <v>141</v>
      </c>
      <c r="D26" s="93">
        <v>200000</v>
      </c>
    </row>
    <row r="27" ht="20" customHeight="1" spans="1:4">
      <c r="A27" s="230"/>
      <c r="B27" s="93"/>
      <c r="C27" s="83" t="s">
        <v>142</v>
      </c>
      <c r="D27" s="93"/>
    </row>
    <row r="28" ht="20" customHeight="1" spans="1:4">
      <c r="A28" s="230"/>
      <c r="B28" s="93"/>
      <c r="C28" s="83" t="s">
        <v>143</v>
      </c>
      <c r="D28" s="93"/>
    </row>
    <row r="29" ht="20" customHeight="1" spans="1:4">
      <c r="A29" s="230"/>
      <c r="B29" s="93"/>
      <c r="C29" s="83" t="s">
        <v>144</v>
      </c>
      <c r="D29" s="93"/>
    </row>
    <row r="30" ht="20" customHeight="1" spans="1:4">
      <c r="A30" s="230"/>
      <c r="B30" s="93"/>
      <c r="C30" s="83" t="s">
        <v>145</v>
      </c>
      <c r="D30" s="93"/>
    </row>
    <row r="31" ht="20" customHeight="1" spans="1:4">
      <c r="A31" s="230"/>
      <c r="B31" s="93"/>
      <c r="C31" s="83" t="s">
        <v>146</v>
      </c>
      <c r="D31" s="93"/>
    </row>
    <row r="32" ht="20" customHeight="1" spans="1:4">
      <c r="A32" s="230"/>
      <c r="B32" s="93"/>
      <c r="C32" s="229" t="s">
        <v>147</v>
      </c>
      <c r="D32" s="93"/>
    </row>
    <row r="33" ht="20" customHeight="1" spans="1:4">
      <c r="A33" s="230"/>
      <c r="B33" s="93"/>
      <c r="C33" s="229" t="s">
        <v>148</v>
      </c>
      <c r="D33" s="93"/>
    </row>
    <row r="34" ht="20" customHeight="1" spans="1:4">
      <c r="A34" s="230"/>
      <c r="B34" s="93"/>
      <c r="C34" s="33" t="s">
        <v>149</v>
      </c>
      <c r="D34" s="93"/>
    </row>
    <row r="35" ht="15" customHeight="1" spans="1:4">
      <c r="A35" s="231" t="s">
        <v>51</v>
      </c>
      <c r="B35" s="28">
        <f>SUM(B8:B34)</f>
        <v>2317823</v>
      </c>
      <c r="C35" s="231" t="s">
        <v>52</v>
      </c>
      <c r="D35" s="28">
        <f>SUM(D8:D34)</f>
        <v>2317823</v>
      </c>
    </row>
  </sheetData>
  <mergeCells count="3">
    <mergeCell ref="A3:D3"/>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workbookViewId="0">
      <pane ySplit="1" topLeftCell="A2" activePane="bottomLeft" state="frozen"/>
      <selection/>
      <selection pane="bottomLeft" activeCell="E23" sqref="E23"/>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1"/>
      <c r="B1" s="1"/>
      <c r="C1" s="1"/>
      <c r="D1" s="1"/>
      <c r="E1" s="1"/>
      <c r="F1" s="1"/>
      <c r="G1" s="1"/>
    </row>
    <row r="2" customHeight="1" spans="4:7">
      <c r="D2" s="159"/>
      <c r="F2" s="216"/>
      <c r="G2" s="174" t="s">
        <v>150</v>
      </c>
    </row>
    <row r="3" ht="41.25" customHeight="1" spans="1:7">
      <c r="A3" s="143" t="str">
        <f>"2025"&amp;"年一般公共预算支出预算表（按功能科目分类）"</f>
        <v>2025年一般公共预算支出预算表（按功能科目分类）</v>
      </c>
      <c r="B3" s="143"/>
      <c r="C3" s="143"/>
      <c r="D3" s="143"/>
      <c r="E3" s="143"/>
      <c r="F3" s="143"/>
      <c r="G3" s="143"/>
    </row>
    <row r="4" ht="18" customHeight="1" spans="1:7">
      <c r="A4" s="133" t="str">
        <f>"单位名称："&amp;""</f>
        <v>单位名称：</v>
      </c>
      <c r="B4" t="s">
        <v>1</v>
      </c>
      <c r="F4" s="140"/>
      <c r="G4" s="174" t="s">
        <v>2</v>
      </c>
    </row>
    <row r="5" ht="20.25" customHeight="1" spans="1:7">
      <c r="A5" s="217" t="s">
        <v>151</v>
      </c>
      <c r="B5" s="218"/>
      <c r="C5" s="203" t="s">
        <v>56</v>
      </c>
      <c r="D5" s="202" t="s">
        <v>74</v>
      </c>
      <c r="E5" s="11"/>
      <c r="F5" s="12"/>
      <c r="G5" s="148" t="s">
        <v>75</v>
      </c>
    </row>
    <row r="6" ht="20.25" customHeight="1" spans="1:7">
      <c r="A6" s="219" t="s">
        <v>71</v>
      </c>
      <c r="B6" s="219" t="s">
        <v>72</v>
      </c>
      <c r="C6" s="18"/>
      <c r="D6" s="151" t="s">
        <v>58</v>
      </c>
      <c r="E6" s="151" t="s">
        <v>152</v>
      </c>
      <c r="F6" s="151" t="s">
        <v>153</v>
      </c>
      <c r="G6" s="173"/>
    </row>
    <row r="7" ht="15" customHeight="1" spans="1:7">
      <c r="A7" s="220" t="s">
        <v>81</v>
      </c>
      <c r="B7" s="220" t="s">
        <v>82</v>
      </c>
      <c r="C7" s="220" t="s">
        <v>83</v>
      </c>
      <c r="D7" s="220" t="s">
        <v>84</v>
      </c>
      <c r="E7" s="220" t="s">
        <v>85</v>
      </c>
      <c r="F7" s="220" t="s">
        <v>86</v>
      </c>
      <c r="G7" s="220" t="s">
        <v>87</v>
      </c>
    </row>
    <row r="8" ht="20" customHeight="1" spans="1:7">
      <c r="A8" s="221" t="s">
        <v>96</v>
      </c>
      <c r="B8" s="222" t="s">
        <v>97</v>
      </c>
      <c r="C8" s="223">
        <v>330559</v>
      </c>
      <c r="D8" s="223">
        <v>330559</v>
      </c>
      <c r="E8" s="223">
        <v>304619</v>
      </c>
      <c r="F8" s="223">
        <v>25940</v>
      </c>
      <c r="G8" s="223"/>
    </row>
    <row r="9" ht="20" customHeight="1" spans="1:7">
      <c r="A9" s="221" t="s">
        <v>98</v>
      </c>
      <c r="B9" s="222" t="s">
        <v>97</v>
      </c>
      <c r="C9" s="223">
        <v>1003139</v>
      </c>
      <c r="D9" s="223">
        <v>1003139</v>
      </c>
      <c r="E9" s="223">
        <v>879779</v>
      </c>
      <c r="F9" s="223">
        <v>123360</v>
      </c>
      <c r="G9" s="223"/>
    </row>
    <row r="10" ht="20" customHeight="1" spans="1:7">
      <c r="A10" s="221" t="s">
        <v>99</v>
      </c>
      <c r="B10" s="222" t="s">
        <v>100</v>
      </c>
      <c r="C10" s="223">
        <v>198200</v>
      </c>
      <c r="D10" s="223">
        <v>198200</v>
      </c>
      <c r="E10" s="223">
        <v>176400</v>
      </c>
      <c r="F10" s="223">
        <v>21800</v>
      </c>
      <c r="G10" s="223"/>
    </row>
    <row r="11" ht="20" customHeight="1" spans="1:7">
      <c r="A11" s="221" t="s">
        <v>101</v>
      </c>
      <c r="B11" s="222" t="s">
        <v>102</v>
      </c>
      <c r="C11" s="223">
        <v>200000</v>
      </c>
      <c r="D11" s="223">
        <v>200000</v>
      </c>
      <c r="E11" s="223">
        <v>200000</v>
      </c>
      <c r="F11" s="223"/>
      <c r="G11" s="223"/>
    </row>
    <row r="12" ht="20" customHeight="1" spans="1:7">
      <c r="A12" s="221" t="s">
        <v>103</v>
      </c>
      <c r="B12" s="222" t="s">
        <v>104</v>
      </c>
      <c r="C12" s="223">
        <v>57925</v>
      </c>
      <c r="D12" s="223">
        <v>57925</v>
      </c>
      <c r="E12" s="223">
        <v>57925</v>
      </c>
      <c r="F12" s="223"/>
      <c r="G12" s="223"/>
    </row>
    <row r="13" ht="20" customHeight="1" spans="1:7">
      <c r="A13" s="221" t="s">
        <v>105</v>
      </c>
      <c r="B13" s="222" t="s">
        <v>106</v>
      </c>
      <c r="C13" s="223">
        <v>110000</v>
      </c>
      <c r="D13" s="223">
        <v>110000</v>
      </c>
      <c r="E13" s="223">
        <v>110000</v>
      </c>
      <c r="F13" s="223"/>
      <c r="G13" s="223"/>
    </row>
    <row r="14" ht="20" customHeight="1" spans="1:7">
      <c r="A14" s="221" t="s">
        <v>107</v>
      </c>
      <c r="B14" s="222" t="s">
        <v>108</v>
      </c>
      <c r="C14" s="223">
        <v>100000</v>
      </c>
      <c r="D14" s="223">
        <v>100000</v>
      </c>
      <c r="E14" s="223">
        <v>100000</v>
      </c>
      <c r="F14" s="223"/>
      <c r="G14" s="223"/>
    </row>
    <row r="15" ht="20" customHeight="1" spans="1:7">
      <c r="A15" s="221" t="s">
        <v>109</v>
      </c>
      <c r="B15" s="222" t="s">
        <v>110</v>
      </c>
      <c r="C15" s="223">
        <v>28000</v>
      </c>
      <c r="D15" s="223">
        <v>28000</v>
      </c>
      <c r="E15" s="223">
        <v>28000</v>
      </c>
      <c r="F15" s="223"/>
      <c r="G15" s="223"/>
    </row>
    <row r="16" ht="20" customHeight="1" spans="1:7">
      <c r="A16" s="221" t="s">
        <v>111</v>
      </c>
      <c r="B16" s="222" t="s">
        <v>112</v>
      </c>
      <c r="C16" s="223">
        <v>200000</v>
      </c>
      <c r="D16" s="223">
        <v>200000</v>
      </c>
      <c r="E16" s="223">
        <v>200000</v>
      </c>
      <c r="F16" s="223"/>
      <c r="G16" s="223"/>
    </row>
    <row r="17" ht="20" customHeight="1" spans="1:7">
      <c r="A17" s="221" t="s">
        <v>113</v>
      </c>
      <c r="B17" s="222" t="s">
        <v>114</v>
      </c>
      <c r="C17" s="223">
        <v>88900</v>
      </c>
      <c r="D17" s="223"/>
      <c r="E17" s="223"/>
      <c r="F17" s="223"/>
      <c r="G17" s="223">
        <v>88900</v>
      </c>
    </row>
    <row r="18" ht="20" customHeight="1" spans="1:7">
      <c r="A18" s="221" t="s">
        <v>154</v>
      </c>
      <c r="B18" s="222" t="s">
        <v>115</v>
      </c>
      <c r="C18" s="223">
        <v>1100</v>
      </c>
      <c r="D18" s="223"/>
      <c r="E18" s="223"/>
      <c r="F18" s="223"/>
      <c r="G18" s="223">
        <v>1100</v>
      </c>
    </row>
    <row r="19" ht="18" customHeight="1" spans="1:7">
      <c r="A19" s="92" t="s">
        <v>155</v>
      </c>
      <c r="B19" s="224" t="s">
        <v>155</v>
      </c>
      <c r="C19" s="225">
        <f>SUM(C8:C18)</f>
        <v>2317823</v>
      </c>
      <c r="D19" s="225">
        <f>SUM(D8:D18)</f>
        <v>2227823</v>
      </c>
      <c r="E19" s="225">
        <f>SUM(E8:E18)</f>
        <v>2056723</v>
      </c>
      <c r="F19" s="225">
        <f>SUM(F8:F18)</f>
        <v>171100</v>
      </c>
      <c r="G19" s="225">
        <f>SUM(G8:G18)</f>
        <v>90000</v>
      </c>
    </row>
  </sheetData>
  <mergeCells count="6">
    <mergeCell ref="A3:G3"/>
    <mergeCell ref="A5:B5"/>
    <mergeCell ref="D5:F5"/>
    <mergeCell ref="A19:B1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E17" sqref="E17"/>
    </sheetView>
  </sheetViews>
  <sheetFormatPr defaultColWidth="10.4259259259259" defaultRowHeight="14.25" customHeight="1" outlineLevelCol="5"/>
  <cols>
    <col min="1" max="6" width="28.1388888888889" customWidth="1"/>
  </cols>
  <sheetData>
    <row r="1" customHeight="1" spans="1:6">
      <c r="A1" s="1"/>
      <c r="B1" s="1"/>
      <c r="C1" s="1"/>
      <c r="D1" s="1"/>
      <c r="E1" s="1"/>
      <c r="F1" s="1"/>
    </row>
    <row r="2" customHeight="1" spans="1:6">
      <c r="A2" s="210" t="s">
        <v>156</v>
      </c>
      <c r="B2" s="211"/>
      <c r="C2" s="211"/>
      <c r="D2" s="211"/>
      <c r="E2" s="48"/>
      <c r="F2" s="212" t="s">
        <v>157</v>
      </c>
    </row>
    <row r="3" ht="41.25" customHeight="1" spans="1:6">
      <c r="A3" s="213" t="str">
        <f>"2025"&amp;"年一般公共预算“三公”经费支出预算表"</f>
        <v>2025年一般公共预算“三公”经费支出预算表</v>
      </c>
      <c r="B3" s="49"/>
      <c r="C3" s="49"/>
      <c r="D3" s="49"/>
      <c r="E3" s="48"/>
      <c r="F3" s="49"/>
    </row>
    <row r="4" customHeight="1" spans="1:6">
      <c r="A4" s="127" t="str">
        <f>"单位名称："&amp;""</f>
        <v>单位名称：</v>
      </c>
      <c r="B4" s="214" t="s">
        <v>1</v>
      </c>
      <c r="D4" s="49"/>
      <c r="E4" s="48"/>
      <c r="F4" s="74" t="s">
        <v>2</v>
      </c>
    </row>
    <row r="5" ht="27" customHeight="1" spans="1:6">
      <c r="A5" s="52" t="s">
        <v>158</v>
      </c>
      <c r="B5" s="52" t="s">
        <v>159</v>
      </c>
      <c r="C5" s="54" t="s">
        <v>160</v>
      </c>
      <c r="D5" s="52"/>
      <c r="E5" s="53"/>
      <c r="F5" s="52" t="s">
        <v>161</v>
      </c>
    </row>
    <row r="6" ht="28.5" customHeight="1" spans="1:6">
      <c r="A6" s="215"/>
      <c r="B6" s="56"/>
      <c r="C6" s="53" t="s">
        <v>58</v>
      </c>
      <c r="D6" s="53" t="s">
        <v>162</v>
      </c>
      <c r="E6" s="53" t="s">
        <v>163</v>
      </c>
      <c r="F6" s="55"/>
    </row>
    <row r="7" ht="17.25" customHeight="1" spans="1:6">
      <c r="A7" s="61" t="s">
        <v>81</v>
      </c>
      <c r="B7" s="61" t="s">
        <v>82</v>
      </c>
      <c r="C7" s="61" t="s">
        <v>83</v>
      </c>
      <c r="D7" s="61" t="s">
        <v>84</v>
      </c>
      <c r="E7" s="61" t="s">
        <v>85</v>
      </c>
      <c r="F7" s="61" t="s">
        <v>86</v>
      </c>
    </row>
    <row r="8" ht="17.25" customHeight="1" spans="1:6">
      <c r="A8" s="93"/>
      <c r="B8" s="93"/>
      <c r="C8" s="93"/>
      <c r="D8" s="93"/>
      <c r="E8" s="93"/>
      <c r="F8" s="93"/>
    </row>
    <row r="10" customHeight="1" spans="1:3">
      <c r="A10" s="136" t="s">
        <v>164</v>
      </c>
      <c r="B10" s="136"/>
      <c r="C10" s="136"/>
    </row>
  </sheetData>
  <mergeCells count="7">
    <mergeCell ref="A2:D2"/>
    <mergeCell ref="A3:F3"/>
    <mergeCell ref="C5:E5"/>
    <mergeCell ref="A10:C10"/>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0"/>
  <sheetViews>
    <sheetView showZeros="0" topLeftCell="B1" workbookViewId="0">
      <pane ySplit="1" topLeftCell="A30" activePane="bottomLeft" state="frozen"/>
      <selection/>
      <selection pane="bottomLeft" activeCell="F32" sqref="F32"/>
    </sheetView>
  </sheetViews>
  <sheetFormatPr defaultColWidth="9.13888888888889" defaultRowHeight="14.25" customHeight="1"/>
  <cols>
    <col min="1" max="1" width="44.2222222222222" customWidth="1"/>
    <col min="2" max="2" width="41" customWidth="1"/>
    <col min="3" max="3" width="20.712962962963" customWidth="1"/>
    <col min="4" max="4" width="31.287037037037" customWidth="1"/>
    <col min="5" max="5" width="10.1388888888889" style="136" customWidth="1"/>
    <col min="6" max="6" width="34" customWidth="1"/>
    <col min="7" max="7" width="24" style="136" customWidth="1"/>
    <col min="8" max="8" width="26.6666666666667" customWidth="1"/>
    <col min="9" max="24" width="18.71296296296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59"/>
      <c r="C2" s="175"/>
      <c r="E2" s="176"/>
      <c r="F2" s="177"/>
      <c r="G2" s="176"/>
      <c r="H2" s="177"/>
      <c r="I2" s="98"/>
      <c r="J2" s="98"/>
      <c r="K2" s="98"/>
      <c r="L2" s="98"/>
      <c r="M2" s="98"/>
      <c r="N2" s="98"/>
      <c r="R2" s="98"/>
      <c r="V2" s="175"/>
      <c r="X2" s="3" t="s">
        <v>165</v>
      </c>
    </row>
    <row r="3" ht="45.75" customHeight="1" spans="1:24">
      <c r="A3" s="76" t="str">
        <f>"2025"&amp;"年部门基本支出预算表"</f>
        <v>2025年部门基本支出预算表</v>
      </c>
      <c r="B3" s="4"/>
      <c r="C3" s="76"/>
      <c r="D3" s="76"/>
      <c r="E3" s="76"/>
      <c r="F3" s="76"/>
      <c r="G3" s="76"/>
      <c r="H3" s="76"/>
      <c r="I3" s="76"/>
      <c r="J3" s="76"/>
      <c r="K3" s="76"/>
      <c r="L3" s="76"/>
      <c r="M3" s="76"/>
      <c r="N3" s="76"/>
      <c r="O3" s="4"/>
      <c r="P3" s="4"/>
      <c r="Q3" s="4"/>
      <c r="R3" s="76"/>
      <c r="S3" s="76"/>
      <c r="T3" s="76"/>
      <c r="U3" s="76"/>
      <c r="V3" s="76"/>
      <c r="W3" s="76"/>
      <c r="X3" s="76"/>
    </row>
    <row r="4" ht="18.75" customHeight="1" spans="1:24">
      <c r="A4" s="5" t="str">
        <f>"单位名称："&amp;""</f>
        <v>单位名称：</v>
      </c>
      <c r="B4" s="5" t="s">
        <v>1</v>
      </c>
      <c r="C4" s="5"/>
      <c r="D4" s="5"/>
      <c r="E4" s="77"/>
      <c r="F4" s="5"/>
      <c r="G4" s="77"/>
      <c r="H4" s="5"/>
      <c r="I4" s="201"/>
      <c r="J4" s="201"/>
      <c r="K4" s="201"/>
      <c r="L4" s="201"/>
      <c r="M4" s="201"/>
      <c r="N4" s="201"/>
      <c r="O4" s="6"/>
      <c r="P4" s="6"/>
      <c r="Q4" s="6"/>
      <c r="R4" s="201"/>
      <c r="V4" s="175"/>
      <c r="X4" s="3" t="s">
        <v>2</v>
      </c>
    </row>
    <row r="5" ht="18" customHeight="1" spans="1:24">
      <c r="A5" s="8" t="s">
        <v>166</v>
      </c>
      <c r="B5" s="8" t="s">
        <v>167</v>
      </c>
      <c r="C5" s="8" t="s">
        <v>168</v>
      </c>
      <c r="D5" s="8" t="s">
        <v>169</v>
      </c>
      <c r="E5" s="8" t="s">
        <v>170</v>
      </c>
      <c r="F5" s="8" t="s">
        <v>171</v>
      </c>
      <c r="G5" s="8" t="s">
        <v>172</v>
      </c>
      <c r="H5" s="8" t="s">
        <v>173</v>
      </c>
      <c r="I5" s="202" t="s">
        <v>174</v>
      </c>
      <c r="J5" s="94" t="s">
        <v>174</v>
      </c>
      <c r="K5" s="94"/>
      <c r="L5" s="94"/>
      <c r="M5" s="94"/>
      <c r="N5" s="94"/>
      <c r="O5" s="11"/>
      <c r="P5" s="11"/>
      <c r="Q5" s="11"/>
      <c r="R5" s="118" t="s">
        <v>62</v>
      </c>
      <c r="S5" s="94" t="s">
        <v>63</v>
      </c>
      <c r="T5" s="94"/>
      <c r="U5" s="94"/>
      <c r="V5" s="94"/>
      <c r="W5" s="94"/>
      <c r="X5" s="95"/>
    </row>
    <row r="6" ht="18" customHeight="1" spans="1:24">
      <c r="A6" s="13"/>
      <c r="B6" s="32"/>
      <c r="C6" s="178"/>
      <c r="D6" s="13"/>
      <c r="E6" s="13"/>
      <c r="F6" s="13"/>
      <c r="G6" s="13"/>
      <c r="H6" s="13"/>
      <c r="I6" s="203" t="s">
        <v>175</v>
      </c>
      <c r="J6" s="202" t="s">
        <v>59</v>
      </c>
      <c r="K6" s="94"/>
      <c r="L6" s="94"/>
      <c r="M6" s="94"/>
      <c r="N6" s="95"/>
      <c r="O6" s="10" t="s">
        <v>176</v>
      </c>
      <c r="P6" s="11"/>
      <c r="Q6" s="12"/>
      <c r="R6" s="8" t="s">
        <v>62</v>
      </c>
      <c r="S6" s="202" t="s">
        <v>63</v>
      </c>
      <c r="T6" s="118" t="s">
        <v>65</v>
      </c>
      <c r="U6" s="94" t="s">
        <v>63</v>
      </c>
      <c r="V6" s="118" t="s">
        <v>67</v>
      </c>
      <c r="W6" s="118" t="s">
        <v>68</v>
      </c>
      <c r="X6" s="209" t="s">
        <v>69</v>
      </c>
    </row>
    <row r="7" ht="19.5" customHeight="1" spans="1:24">
      <c r="A7" s="32"/>
      <c r="B7" s="32"/>
      <c r="C7" s="32"/>
      <c r="D7" s="32"/>
      <c r="E7" s="32"/>
      <c r="F7" s="32"/>
      <c r="G7" s="32"/>
      <c r="H7" s="32"/>
      <c r="I7" s="32"/>
      <c r="J7" s="204" t="s">
        <v>177</v>
      </c>
      <c r="K7" s="8" t="s">
        <v>178</v>
      </c>
      <c r="L7" s="8" t="s">
        <v>179</v>
      </c>
      <c r="M7" s="8" t="s">
        <v>180</v>
      </c>
      <c r="N7" s="8" t="s">
        <v>181</v>
      </c>
      <c r="O7" s="8" t="s">
        <v>59</v>
      </c>
      <c r="P7" s="8" t="s">
        <v>60</v>
      </c>
      <c r="Q7" s="8" t="s">
        <v>61</v>
      </c>
      <c r="R7" s="32"/>
      <c r="S7" s="8" t="s">
        <v>58</v>
      </c>
      <c r="T7" s="8" t="s">
        <v>65</v>
      </c>
      <c r="U7" s="8" t="s">
        <v>182</v>
      </c>
      <c r="V7" s="8" t="s">
        <v>67</v>
      </c>
      <c r="W7" s="8" t="s">
        <v>68</v>
      </c>
      <c r="X7" s="8" t="s">
        <v>69</v>
      </c>
    </row>
    <row r="8" ht="37.5" customHeight="1" spans="1:24">
      <c r="A8" s="149"/>
      <c r="B8" s="18"/>
      <c r="C8" s="149"/>
      <c r="D8" s="149"/>
      <c r="E8" s="149"/>
      <c r="F8" s="149"/>
      <c r="G8" s="149"/>
      <c r="H8" s="149"/>
      <c r="I8" s="149"/>
      <c r="J8" s="205" t="s">
        <v>58</v>
      </c>
      <c r="K8" s="16" t="s">
        <v>183</v>
      </c>
      <c r="L8" s="16" t="s">
        <v>179</v>
      </c>
      <c r="M8" s="16" t="s">
        <v>180</v>
      </c>
      <c r="N8" s="16" t="s">
        <v>181</v>
      </c>
      <c r="O8" s="16" t="s">
        <v>179</v>
      </c>
      <c r="P8" s="16" t="s">
        <v>180</v>
      </c>
      <c r="Q8" s="16" t="s">
        <v>181</v>
      </c>
      <c r="R8" s="16" t="s">
        <v>62</v>
      </c>
      <c r="S8" s="16" t="s">
        <v>58</v>
      </c>
      <c r="T8" s="16" t="s">
        <v>65</v>
      </c>
      <c r="U8" s="16" t="s">
        <v>182</v>
      </c>
      <c r="V8" s="16" t="s">
        <v>67</v>
      </c>
      <c r="W8" s="16" t="s">
        <v>68</v>
      </c>
      <c r="X8" s="16" t="s">
        <v>69</v>
      </c>
    </row>
    <row r="9" customHeight="1" spans="1:24">
      <c r="A9" s="179">
        <v>1</v>
      </c>
      <c r="B9" s="179">
        <v>2</v>
      </c>
      <c r="C9" s="179">
        <v>3</v>
      </c>
      <c r="D9" s="179">
        <v>4</v>
      </c>
      <c r="E9" s="179">
        <v>5</v>
      </c>
      <c r="F9" s="179">
        <v>6</v>
      </c>
      <c r="G9" s="179">
        <v>7</v>
      </c>
      <c r="H9" s="179">
        <v>8</v>
      </c>
      <c r="I9" s="179">
        <v>9</v>
      </c>
      <c r="J9" s="179">
        <v>10</v>
      </c>
      <c r="K9" s="179">
        <v>11</v>
      </c>
      <c r="L9" s="179">
        <v>12</v>
      </c>
      <c r="M9" s="179">
        <v>13</v>
      </c>
      <c r="N9" s="179">
        <v>14</v>
      </c>
      <c r="O9" s="179">
        <v>15</v>
      </c>
      <c r="P9" s="179">
        <v>16</v>
      </c>
      <c r="Q9" s="179">
        <v>17</v>
      </c>
      <c r="R9" s="179">
        <v>18</v>
      </c>
      <c r="S9" s="179">
        <v>19</v>
      </c>
      <c r="T9" s="179">
        <v>20</v>
      </c>
      <c r="U9" s="179">
        <v>21</v>
      </c>
      <c r="V9" s="179">
        <v>22</v>
      </c>
      <c r="W9" s="179">
        <v>23</v>
      </c>
      <c r="X9" s="179">
        <v>24</v>
      </c>
    </row>
    <row r="10" customFormat="1" ht="20" customHeight="1" spans="1:24">
      <c r="A10" s="180" t="s">
        <v>1</v>
      </c>
      <c r="B10" s="180" t="s">
        <v>1</v>
      </c>
      <c r="C10" s="181">
        <v>302</v>
      </c>
      <c r="D10" s="182" t="s">
        <v>184</v>
      </c>
      <c r="E10" s="183">
        <v>2010301</v>
      </c>
      <c r="F10" s="184" t="s">
        <v>185</v>
      </c>
      <c r="G10" s="181">
        <v>30239</v>
      </c>
      <c r="H10" s="182" t="s">
        <v>184</v>
      </c>
      <c r="I10" s="206">
        <v>14400</v>
      </c>
      <c r="J10" s="206">
        <v>14400</v>
      </c>
      <c r="K10" s="180"/>
      <c r="L10" s="180"/>
      <c r="M10" s="206">
        <v>14400</v>
      </c>
      <c r="N10" s="180"/>
      <c r="O10" s="180"/>
      <c r="P10" s="180"/>
      <c r="Q10" s="180"/>
      <c r="R10" s="180"/>
      <c r="S10" s="180"/>
      <c r="T10" s="180"/>
      <c r="U10" s="180"/>
      <c r="V10" s="180"/>
      <c r="W10" s="180"/>
      <c r="X10" s="180"/>
    </row>
    <row r="11" customFormat="1" ht="20" customHeight="1" spans="1:24">
      <c r="A11" s="180" t="s">
        <v>1</v>
      </c>
      <c r="B11" s="180" t="s">
        <v>1</v>
      </c>
      <c r="C11" s="181">
        <v>302</v>
      </c>
      <c r="D11" s="182" t="s">
        <v>184</v>
      </c>
      <c r="E11" s="183">
        <v>2013101</v>
      </c>
      <c r="F11" s="184" t="s">
        <v>185</v>
      </c>
      <c r="G11" s="181">
        <v>30239</v>
      </c>
      <c r="H11" s="182" t="s">
        <v>184</v>
      </c>
      <c r="I11" s="206">
        <v>63600</v>
      </c>
      <c r="J11" s="206">
        <v>63600</v>
      </c>
      <c r="K11" s="180"/>
      <c r="L11" s="180"/>
      <c r="M11" s="206">
        <v>63600</v>
      </c>
      <c r="N11" s="180"/>
      <c r="O11" s="180"/>
      <c r="P11" s="180"/>
      <c r="Q11" s="180"/>
      <c r="R11" s="180"/>
      <c r="S11" s="180"/>
      <c r="T11" s="180"/>
      <c r="U11" s="180"/>
      <c r="V11" s="180"/>
      <c r="W11" s="180"/>
      <c r="X11" s="180"/>
    </row>
    <row r="12" ht="20" customHeight="1" spans="1:24">
      <c r="A12" s="185" t="s">
        <v>1</v>
      </c>
      <c r="B12" s="185" t="s">
        <v>1</v>
      </c>
      <c r="C12" s="186">
        <v>301</v>
      </c>
      <c r="D12" s="187" t="s">
        <v>186</v>
      </c>
      <c r="E12" s="188">
        <v>2080505</v>
      </c>
      <c r="F12" s="189" t="s">
        <v>187</v>
      </c>
      <c r="G12" s="190">
        <v>30108</v>
      </c>
      <c r="H12" s="187" t="s">
        <v>188</v>
      </c>
      <c r="I12" s="207">
        <v>200000</v>
      </c>
      <c r="J12" s="207">
        <v>200000</v>
      </c>
      <c r="K12" s="96"/>
      <c r="L12" s="96"/>
      <c r="M12" s="207">
        <v>200000</v>
      </c>
      <c r="N12" s="96"/>
      <c r="O12" s="96"/>
      <c r="P12" s="96"/>
      <c r="Q12" s="96"/>
      <c r="R12" s="96"/>
      <c r="S12" s="96"/>
      <c r="T12" s="96"/>
      <c r="U12" s="96"/>
      <c r="V12" s="96"/>
      <c r="W12" s="96"/>
      <c r="X12" s="96"/>
    </row>
    <row r="13" ht="20" customHeight="1" spans="1:24">
      <c r="A13" s="180" t="s">
        <v>1</v>
      </c>
      <c r="B13" s="180" t="s">
        <v>1</v>
      </c>
      <c r="C13" s="191">
        <v>301</v>
      </c>
      <c r="D13" s="192" t="s">
        <v>186</v>
      </c>
      <c r="E13" s="193">
        <v>2080506</v>
      </c>
      <c r="F13" s="194" t="s">
        <v>187</v>
      </c>
      <c r="G13" s="181">
        <v>30109</v>
      </c>
      <c r="H13" s="192" t="s">
        <v>189</v>
      </c>
      <c r="I13" s="208">
        <v>57925</v>
      </c>
      <c r="J13" s="208">
        <v>57925</v>
      </c>
      <c r="K13" s="41"/>
      <c r="L13" s="41"/>
      <c r="M13" s="208">
        <v>57925</v>
      </c>
      <c r="N13" s="41"/>
      <c r="O13" s="41"/>
      <c r="P13" s="41"/>
      <c r="Q13" s="41"/>
      <c r="R13" s="41"/>
      <c r="S13" s="41"/>
      <c r="T13" s="41"/>
      <c r="U13" s="41"/>
      <c r="V13" s="41"/>
      <c r="W13" s="41"/>
      <c r="X13" s="41"/>
    </row>
    <row r="14" ht="20" customHeight="1" spans="1:24">
      <c r="A14" s="180" t="s">
        <v>1</v>
      </c>
      <c r="B14" s="180" t="s">
        <v>1</v>
      </c>
      <c r="C14" s="191">
        <v>301</v>
      </c>
      <c r="D14" s="192" t="s">
        <v>186</v>
      </c>
      <c r="E14" s="193">
        <v>2101101</v>
      </c>
      <c r="F14" s="194" t="s">
        <v>187</v>
      </c>
      <c r="G14" s="181">
        <v>30110</v>
      </c>
      <c r="H14" s="192" t="s">
        <v>190</v>
      </c>
      <c r="I14" s="208">
        <v>110000</v>
      </c>
      <c r="J14" s="208">
        <v>110000</v>
      </c>
      <c r="K14" s="41"/>
      <c r="L14" s="41"/>
      <c r="M14" s="208">
        <v>110000</v>
      </c>
      <c r="N14" s="41"/>
      <c r="O14" s="41"/>
      <c r="P14" s="41"/>
      <c r="Q14" s="41"/>
      <c r="R14" s="41"/>
      <c r="S14" s="41"/>
      <c r="T14" s="41"/>
      <c r="U14" s="41"/>
      <c r="V14" s="41"/>
      <c r="W14" s="41"/>
      <c r="X14" s="41"/>
    </row>
    <row r="15" ht="20" customHeight="1" spans="1:24">
      <c r="A15" s="180" t="s">
        <v>1</v>
      </c>
      <c r="B15" s="180" t="s">
        <v>1</v>
      </c>
      <c r="C15" s="191">
        <v>301</v>
      </c>
      <c r="D15" s="192" t="s">
        <v>186</v>
      </c>
      <c r="E15" s="193">
        <v>2101103</v>
      </c>
      <c r="F15" s="194" t="s">
        <v>187</v>
      </c>
      <c r="G15" s="181">
        <v>30111</v>
      </c>
      <c r="H15" s="192" t="s">
        <v>191</v>
      </c>
      <c r="I15" s="208">
        <v>100000</v>
      </c>
      <c r="J15" s="208">
        <v>100000</v>
      </c>
      <c r="K15" s="41"/>
      <c r="L15" s="41"/>
      <c r="M15" s="208">
        <v>100000</v>
      </c>
      <c r="N15" s="41"/>
      <c r="O15" s="41"/>
      <c r="P15" s="41"/>
      <c r="Q15" s="41"/>
      <c r="R15" s="41"/>
      <c r="S15" s="41"/>
      <c r="T15" s="41"/>
      <c r="U15" s="41"/>
      <c r="V15" s="41"/>
      <c r="W15" s="41"/>
      <c r="X15" s="41"/>
    </row>
    <row r="16" ht="20" customHeight="1" spans="1:24">
      <c r="A16" s="180" t="s">
        <v>1</v>
      </c>
      <c r="B16" s="180" t="s">
        <v>1</v>
      </c>
      <c r="C16" s="191">
        <v>301</v>
      </c>
      <c r="D16" s="192" t="s">
        <v>186</v>
      </c>
      <c r="E16" s="193">
        <v>2101199</v>
      </c>
      <c r="F16" s="194" t="s">
        <v>187</v>
      </c>
      <c r="G16" s="181">
        <v>30112</v>
      </c>
      <c r="H16" s="192" t="s">
        <v>192</v>
      </c>
      <c r="I16" s="208">
        <v>25000</v>
      </c>
      <c r="J16" s="208">
        <v>25000</v>
      </c>
      <c r="K16" s="41"/>
      <c r="L16" s="41"/>
      <c r="M16" s="208">
        <v>25000</v>
      </c>
      <c r="N16" s="41"/>
      <c r="O16" s="41"/>
      <c r="P16" s="41"/>
      <c r="Q16" s="41"/>
      <c r="R16" s="41"/>
      <c r="S16" s="41"/>
      <c r="T16" s="41"/>
      <c r="U16" s="41"/>
      <c r="V16" s="41"/>
      <c r="W16" s="41"/>
      <c r="X16" s="41"/>
    </row>
    <row r="17" ht="20" customHeight="1" spans="1:24">
      <c r="A17" s="180" t="s">
        <v>1</v>
      </c>
      <c r="B17" s="180" t="s">
        <v>1</v>
      </c>
      <c r="C17" s="191">
        <v>301</v>
      </c>
      <c r="D17" s="192" t="s">
        <v>186</v>
      </c>
      <c r="E17" s="193">
        <v>2101199</v>
      </c>
      <c r="F17" s="194" t="s">
        <v>187</v>
      </c>
      <c r="G17" s="181">
        <v>30110</v>
      </c>
      <c r="H17" s="192" t="s">
        <v>193</v>
      </c>
      <c r="I17" s="208">
        <v>3000</v>
      </c>
      <c r="J17" s="208">
        <v>3000</v>
      </c>
      <c r="K17" s="41"/>
      <c r="L17" s="41"/>
      <c r="M17" s="208">
        <v>3000</v>
      </c>
      <c r="N17" s="41"/>
      <c r="O17" s="41"/>
      <c r="P17" s="41"/>
      <c r="Q17" s="41"/>
      <c r="R17" s="41"/>
      <c r="S17" s="41"/>
      <c r="T17" s="41"/>
      <c r="U17" s="41"/>
      <c r="V17" s="41"/>
      <c r="W17" s="41"/>
      <c r="X17" s="41"/>
    </row>
    <row r="18" ht="20" customHeight="1" spans="1:24">
      <c r="A18" s="180" t="s">
        <v>1</v>
      </c>
      <c r="B18" s="180" t="s">
        <v>1</v>
      </c>
      <c r="C18" s="191">
        <v>301</v>
      </c>
      <c r="D18" s="192" t="s">
        <v>194</v>
      </c>
      <c r="E18" s="193">
        <v>2010301</v>
      </c>
      <c r="F18" s="194" t="s">
        <v>187</v>
      </c>
      <c r="G18" s="181">
        <v>30101</v>
      </c>
      <c r="H18" s="192" t="s">
        <v>195</v>
      </c>
      <c r="I18" s="208">
        <v>56724</v>
      </c>
      <c r="J18" s="208">
        <v>56724</v>
      </c>
      <c r="K18" s="41"/>
      <c r="L18" s="41"/>
      <c r="M18" s="208">
        <v>56724</v>
      </c>
      <c r="N18" s="41"/>
      <c r="O18" s="41"/>
      <c r="P18" s="41"/>
      <c r="Q18" s="41"/>
      <c r="R18" s="41"/>
      <c r="S18" s="41"/>
      <c r="T18" s="41"/>
      <c r="U18" s="41"/>
      <c r="V18" s="41"/>
      <c r="W18" s="41"/>
      <c r="X18" s="41"/>
    </row>
    <row r="19" ht="20" customHeight="1" spans="1:24">
      <c r="A19" s="180" t="s">
        <v>1</v>
      </c>
      <c r="B19" s="180" t="s">
        <v>1</v>
      </c>
      <c r="C19" s="191">
        <v>301</v>
      </c>
      <c r="D19" s="192" t="s">
        <v>194</v>
      </c>
      <c r="E19" s="193">
        <v>2013101</v>
      </c>
      <c r="F19" s="194" t="s">
        <v>187</v>
      </c>
      <c r="G19" s="181">
        <v>30101</v>
      </c>
      <c r="H19" s="192" t="s">
        <v>195</v>
      </c>
      <c r="I19" s="208">
        <v>305124</v>
      </c>
      <c r="J19" s="208">
        <v>305124</v>
      </c>
      <c r="K19" s="41"/>
      <c r="L19" s="41"/>
      <c r="M19" s="208">
        <v>305124</v>
      </c>
      <c r="N19" s="41"/>
      <c r="O19" s="41"/>
      <c r="P19" s="41"/>
      <c r="Q19" s="41"/>
      <c r="R19" s="41"/>
      <c r="S19" s="41"/>
      <c r="T19" s="41"/>
      <c r="U19" s="41"/>
      <c r="V19" s="41"/>
      <c r="W19" s="41"/>
      <c r="X19" s="41"/>
    </row>
    <row r="20" ht="20" customHeight="1" spans="1:24">
      <c r="A20" s="180" t="s">
        <v>1</v>
      </c>
      <c r="B20" s="180" t="s">
        <v>1</v>
      </c>
      <c r="C20" s="191">
        <v>301</v>
      </c>
      <c r="D20" s="192" t="s">
        <v>194</v>
      </c>
      <c r="E20" s="193">
        <v>2010301</v>
      </c>
      <c r="F20" s="194" t="s">
        <v>187</v>
      </c>
      <c r="G20" s="181">
        <v>30102</v>
      </c>
      <c r="H20" s="192" t="s">
        <v>196</v>
      </c>
      <c r="I20" s="208">
        <v>71772</v>
      </c>
      <c r="J20" s="208">
        <v>71772</v>
      </c>
      <c r="K20" s="41"/>
      <c r="L20" s="41"/>
      <c r="M20" s="208">
        <v>71772</v>
      </c>
      <c r="N20" s="41"/>
      <c r="O20" s="41"/>
      <c r="P20" s="41"/>
      <c r="Q20" s="41"/>
      <c r="R20" s="41"/>
      <c r="S20" s="41"/>
      <c r="T20" s="41"/>
      <c r="U20" s="41"/>
      <c r="V20" s="41"/>
      <c r="W20" s="41"/>
      <c r="X20" s="41"/>
    </row>
    <row r="21" ht="20" customHeight="1" spans="1:24">
      <c r="A21" s="180" t="s">
        <v>1</v>
      </c>
      <c r="B21" s="180" t="s">
        <v>1</v>
      </c>
      <c r="C21" s="191">
        <v>301</v>
      </c>
      <c r="D21" s="192" t="s">
        <v>194</v>
      </c>
      <c r="E21" s="193">
        <v>2013101</v>
      </c>
      <c r="F21" s="194" t="s">
        <v>187</v>
      </c>
      <c r="G21" s="181">
        <v>30102</v>
      </c>
      <c r="H21" s="192" t="s">
        <v>196</v>
      </c>
      <c r="I21" s="208">
        <v>390228</v>
      </c>
      <c r="J21" s="208">
        <v>390228</v>
      </c>
      <c r="K21" s="41"/>
      <c r="L21" s="41"/>
      <c r="M21" s="208">
        <v>390228</v>
      </c>
      <c r="N21" s="41"/>
      <c r="O21" s="41"/>
      <c r="P21" s="41"/>
      <c r="Q21" s="41"/>
      <c r="R21" s="41"/>
      <c r="S21" s="41"/>
      <c r="T21" s="41"/>
      <c r="U21" s="41"/>
      <c r="V21" s="41"/>
      <c r="W21" s="41"/>
      <c r="X21" s="41"/>
    </row>
    <row r="22" ht="20" customHeight="1" spans="1:24">
      <c r="A22" s="180" t="s">
        <v>1</v>
      </c>
      <c r="B22" s="180" t="s">
        <v>1</v>
      </c>
      <c r="C22" s="191">
        <v>301</v>
      </c>
      <c r="D22" s="192" t="s">
        <v>194</v>
      </c>
      <c r="E22" s="193">
        <v>2010301</v>
      </c>
      <c r="F22" s="194" t="s">
        <v>187</v>
      </c>
      <c r="G22" s="181">
        <v>30103</v>
      </c>
      <c r="H22" s="192" t="s">
        <v>197</v>
      </c>
      <c r="I22" s="208">
        <v>4500</v>
      </c>
      <c r="J22" s="208">
        <v>4500</v>
      </c>
      <c r="K22" s="41"/>
      <c r="L22" s="41"/>
      <c r="M22" s="208">
        <v>4500</v>
      </c>
      <c r="N22" s="41"/>
      <c r="O22" s="41"/>
      <c r="P22" s="41"/>
      <c r="Q22" s="41"/>
      <c r="R22" s="41"/>
      <c r="S22" s="41"/>
      <c r="T22" s="41"/>
      <c r="U22" s="41"/>
      <c r="V22" s="41"/>
      <c r="W22" s="41"/>
      <c r="X22" s="41"/>
    </row>
    <row r="23" ht="20" customHeight="1" spans="1:24">
      <c r="A23" s="180" t="s">
        <v>1</v>
      </c>
      <c r="B23" s="180" t="s">
        <v>1</v>
      </c>
      <c r="C23" s="191">
        <v>301</v>
      </c>
      <c r="D23" s="192" t="s">
        <v>194</v>
      </c>
      <c r="E23" s="193">
        <v>2010301</v>
      </c>
      <c r="F23" s="194" t="s">
        <v>187</v>
      </c>
      <c r="G23" s="181">
        <v>30103</v>
      </c>
      <c r="H23" s="192" t="s">
        <v>198</v>
      </c>
      <c r="I23" s="208">
        <v>4727</v>
      </c>
      <c r="J23" s="208">
        <v>4727</v>
      </c>
      <c r="K23" s="41"/>
      <c r="L23" s="41"/>
      <c r="M23" s="208">
        <v>4727</v>
      </c>
      <c r="N23" s="41"/>
      <c r="O23" s="41"/>
      <c r="P23" s="41"/>
      <c r="Q23" s="41"/>
      <c r="R23" s="41"/>
      <c r="S23" s="41"/>
      <c r="T23" s="41"/>
      <c r="U23" s="41"/>
      <c r="V23" s="41"/>
      <c r="W23" s="41"/>
      <c r="X23" s="41"/>
    </row>
    <row r="24" ht="20" customHeight="1" spans="1:24">
      <c r="A24" s="180" t="s">
        <v>1</v>
      </c>
      <c r="B24" s="180" t="s">
        <v>1</v>
      </c>
      <c r="C24" s="191">
        <v>301</v>
      </c>
      <c r="D24" s="192" t="s">
        <v>194</v>
      </c>
      <c r="E24" s="193">
        <v>2013101</v>
      </c>
      <c r="F24" s="194" t="s">
        <v>187</v>
      </c>
      <c r="G24" s="181">
        <v>30103</v>
      </c>
      <c r="H24" s="192" t="s">
        <v>198</v>
      </c>
      <c r="I24" s="208">
        <v>25427</v>
      </c>
      <c r="J24" s="208">
        <v>25427</v>
      </c>
      <c r="K24" s="41"/>
      <c r="L24" s="41"/>
      <c r="M24" s="208">
        <v>25427</v>
      </c>
      <c r="N24" s="41"/>
      <c r="O24" s="41"/>
      <c r="P24" s="41"/>
      <c r="Q24" s="41"/>
      <c r="R24" s="41"/>
      <c r="S24" s="41"/>
      <c r="T24" s="41"/>
      <c r="U24" s="41"/>
      <c r="V24" s="41"/>
      <c r="W24" s="41"/>
      <c r="X24" s="41"/>
    </row>
    <row r="25" ht="20" customHeight="1" spans="1:24">
      <c r="A25" s="180" t="s">
        <v>1</v>
      </c>
      <c r="B25" s="180" t="s">
        <v>1</v>
      </c>
      <c r="C25" s="191">
        <v>301</v>
      </c>
      <c r="D25" s="192" t="s">
        <v>199</v>
      </c>
      <c r="E25" s="193">
        <v>2010301</v>
      </c>
      <c r="F25" s="184" t="s">
        <v>185</v>
      </c>
      <c r="G25" s="181">
        <v>30239</v>
      </c>
      <c r="H25" s="192" t="s">
        <v>200</v>
      </c>
      <c r="I25" s="208">
        <v>1440</v>
      </c>
      <c r="J25" s="208">
        <v>1440</v>
      </c>
      <c r="K25" s="41"/>
      <c r="L25" s="41"/>
      <c r="M25" s="208">
        <v>1440</v>
      </c>
      <c r="N25" s="41"/>
      <c r="O25" s="41"/>
      <c r="P25" s="41"/>
      <c r="Q25" s="41"/>
      <c r="R25" s="41"/>
      <c r="S25" s="41"/>
      <c r="T25" s="41"/>
      <c r="U25" s="41"/>
      <c r="V25" s="41"/>
      <c r="W25" s="41"/>
      <c r="X25" s="41"/>
    </row>
    <row r="26" ht="20" customHeight="1" spans="1:24">
      <c r="A26" s="180" t="s">
        <v>1</v>
      </c>
      <c r="B26" s="180" t="s">
        <v>1</v>
      </c>
      <c r="C26" s="191">
        <v>301</v>
      </c>
      <c r="D26" s="192" t="s">
        <v>199</v>
      </c>
      <c r="E26" s="193">
        <v>2013101</v>
      </c>
      <c r="F26" s="184" t="s">
        <v>185</v>
      </c>
      <c r="G26" s="181">
        <v>30239</v>
      </c>
      <c r="H26" s="192" t="s">
        <v>200</v>
      </c>
      <c r="I26" s="208">
        <v>6360</v>
      </c>
      <c r="J26" s="208">
        <v>6360</v>
      </c>
      <c r="K26" s="41"/>
      <c r="L26" s="41"/>
      <c r="M26" s="208">
        <v>6360</v>
      </c>
      <c r="N26" s="41"/>
      <c r="O26" s="41"/>
      <c r="P26" s="41"/>
      <c r="Q26" s="41"/>
      <c r="R26" s="41"/>
      <c r="S26" s="41"/>
      <c r="T26" s="41"/>
      <c r="U26" s="41"/>
      <c r="V26" s="41"/>
      <c r="W26" s="41"/>
      <c r="X26" s="41"/>
    </row>
    <row r="27" ht="20" customHeight="1" spans="1:24">
      <c r="A27" s="180" t="s">
        <v>1</v>
      </c>
      <c r="B27" s="180" t="s">
        <v>1</v>
      </c>
      <c r="C27" s="191">
        <v>303</v>
      </c>
      <c r="D27" s="192" t="s">
        <v>201</v>
      </c>
      <c r="E27" s="193">
        <v>2080501</v>
      </c>
      <c r="F27" t="s">
        <v>202</v>
      </c>
      <c r="G27" s="181">
        <v>30302</v>
      </c>
      <c r="H27" s="192" t="s">
        <v>203</v>
      </c>
      <c r="I27" s="208">
        <v>176400</v>
      </c>
      <c r="J27" s="208">
        <v>176400</v>
      </c>
      <c r="K27" s="41"/>
      <c r="L27" s="41"/>
      <c r="M27" s="208">
        <v>176400</v>
      </c>
      <c r="N27" s="41"/>
      <c r="O27" s="41"/>
      <c r="P27" s="41"/>
      <c r="Q27" s="41"/>
      <c r="R27" s="41"/>
      <c r="S27" s="41"/>
      <c r="T27" s="41"/>
      <c r="U27" s="41"/>
      <c r="V27" s="41"/>
      <c r="W27" s="41"/>
      <c r="X27" s="41"/>
    </row>
    <row r="28" ht="20" customHeight="1" spans="1:24">
      <c r="A28" s="180" t="s">
        <v>1</v>
      </c>
      <c r="B28" s="180" t="s">
        <v>1</v>
      </c>
      <c r="C28" s="191">
        <v>302</v>
      </c>
      <c r="D28" s="192" t="s">
        <v>204</v>
      </c>
      <c r="E28" s="193">
        <v>2010301</v>
      </c>
      <c r="F28" s="184" t="s">
        <v>185</v>
      </c>
      <c r="G28" s="181">
        <v>30228</v>
      </c>
      <c r="H28" s="192" t="s">
        <v>204</v>
      </c>
      <c r="I28" s="208">
        <v>780</v>
      </c>
      <c r="J28" s="208">
        <v>780</v>
      </c>
      <c r="K28" s="41"/>
      <c r="L28" s="41"/>
      <c r="M28" s="208">
        <v>780</v>
      </c>
      <c r="N28" s="41"/>
      <c r="O28" s="41"/>
      <c r="P28" s="41"/>
      <c r="Q28" s="41"/>
      <c r="R28" s="41"/>
      <c r="S28" s="41"/>
      <c r="T28" s="41"/>
      <c r="U28" s="41"/>
      <c r="V28" s="41"/>
      <c r="W28" s="41"/>
      <c r="X28" s="41"/>
    </row>
    <row r="29" ht="20" customHeight="1" spans="1:24">
      <c r="A29" s="180" t="s">
        <v>1</v>
      </c>
      <c r="B29" s="180" t="s">
        <v>1</v>
      </c>
      <c r="C29" s="191">
        <v>302</v>
      </c>
      <c r="D29" s="192" t="s">
        <v>204</v>
      </c>
      <c r="E29" s="193">
        <v>2013101</v>
      </c>
      <c r="F29" s="184" t="s">
        <v>185</v>
      </c>
      <c r="G29" s="181">
        <v>30228</v>
      </c>
      <c r="H29" s="192" t="s">
        <v>204</v>
      </c>
      <c r="I29" s="208">
        <v>4680</v>
      </c>
      <c r="J29" s="208">
        <v>4680</v>
      </c>
      <c r="K29" s="41"/>
      <c r="L29" s="41"/>
      <c r="M29" s="208">
        <v>4680</v>
      </c>
      <c r="N29" s="41"/>
      <c r="O29" s="41"/>
      <c r="P29" s="41"/>
      <c r="Q29" s="41"/>
      <c r="R29" s="41"/>
      <c r="S29" s="41"/>
      <c r="T29" s="41"/>
      <c r="U29" s="41"/>
      <c r="V29" s="41"/>
      <c r="W29" s="41"/>
      <c r="X29" s="41"/>
    </row>
    <row r="30" ht="20" customHeight="1" spans="1:24">
      <c r="A30" s="180" t="s">
        <v>1</v>
      </c>
      <c r="B30" s="180" t="s">
        <v>1</v>
      </c>
      <c r="C30" s="191">
        <v>303</v>
      </c>
      <c r="D30" s="192" t="s">
        <v>205</v>
      </c>
      <c r="E30" s="193">
        <v>2010301</v>
      </c>
      <c r="F30" t="s">
        <v>202</v>
      </c>
      <c r="G30" s="181">
        <v>30302</v>
      </c>
      <c r="H30" s="192" t="s">
        <v>205</v>
      </c>
      <c r="I30" s="208">
        <v>1200</v>
      </c>
      <c r="J30" s="208">
        <v>1200</v>
      </c>
      <c r="K30" s="41"/>
      <c r="L30" s="41"/>
      <c r="M30" s="208">
        <v>1200</v>
      </c>
      <c r="N30" s="41"/>
      <c r="O30" s="41"/>
      <c r="P30" s="41"/>
      <c r="Q30" s="41"/>
      <c r="R30" s="41"/>
      <c r="S30" s="41"/>
      <c r="T30" s="41"/>
      <c r="U30" s="41"/>
      <c r="V30" s="41"/>
      <c r="W30" s="41"/>
      <c r="X30" s="41"/>
    </row>
    <row r="31" ht="20" customHeight="1" spans="1:24">
      <c r="A31" s="180" t="s">
        <v>1</v>
      </c>
      <c r="B31" s="180" t="s">
        <v>1</v>
      </c>
      <c r="C31" s="191">
        <v>303</v>
      </c>
      <c r="D31" s="192" t="s">
        <v>205</v>
      </c>
      <c r="E31" s="193">
        <v>2080501</v>
      </c>
      <c r="F31" t="s">
        <v>202</v>
      </c>
      <c r="G31" s="181">
        <v>30302</v>
      </c>
      <c r="H31" s="192" t="s">
        <v>205</v>
      </c>
      <c r="I31" s="208">
        <v>800</v>
      </c>
      <c r="J31" s="208">
        <v>800</v>
      </c>
      <c r="K31" s="41"/>
      <c r="L31" s="41"/>
      <c r="M31" s="208">
        <v>800</v>
      </c>
      <c r="N31" s="41"/>
      <c r="O31" s="41"/>
      <c r="P31" s="41"/>
      <c r="Q31" s="41"/>
      <c r="R31" s="41"/>
      <c r="S31" s="41"/>
      <c r="T31" s="41"/>
      <c r="U31" s="41"/>
      <c r="V31" s="41"/>
      <c r="W31" s="41"/>
      <c r="X31" s="41"/>
    </row>
    <row r="32" ht="20" customHeight="1" spans="1:24">
      <c r="A32" s="180" t="s">
        <v>1</v>
      </c>
      <c r="B32" s="180" t="s">
        <v>1</v>
      </c>
      <c r="C32" s="191">
        <v>302</v>
      </c>
      <c r="D32" s="192" t="s">
        <v>206</v>
      </c>
      <c r="E32" s="193">
        <v>2010301</v>
      </c>
      <c r="F32" s="184" t="s">
        <v>185</v>
      </c>
      <c r="G32" s="181">
        <v>30201</v>
      </c>
      <c r="H32" s="192" t="s">
        <v>207</v>
      </c>
      <c r="I32" s="208">
        <v>2030</v>
      </c>
      <c r="J32" s="208">
        <v>2030</v>
      </c>
      <c r="K32" s="41"/>
      <c r="L32" s="41"/>
      <c r="M32" s="208">
        <v>2030</v>
      </c>
      <c r="N32" s="41"/>
      <c r="O32" s="41"/>
      <c r="P32" s="41"/>
      <c r="Q32" s="41"/>
      <c r="R32" s="41"/>
      <c r="S32" s="41"/>
      <c r="T32" s="41"/>
      <c r="U32" s="41"/>
      <c r="V32" s="41"/>
      <c r="W32" s="41"/>
      <c r="X32" s="41"/>
    </row>
    <row r="33" ht="20" customHeight="1" spans="1:24">
      <c r="A33" s="180" t="s">
        <v>1</v>
      </c>
      <c r="B33" s="180" t="s">
        <v>1</v>
      </c>
      <c r="C33" s="191">
        <v>302</v>
      </c>
      <c r="D33" s="192" t="s">
        <v>206</v>
      </c>
      <c r="E33" s="193">
        <v>2013101</v>
      </c>
      <c r="F33" s="184" t="s">
        <v>185</v>
      </c>
      <c r="G33" s="181">
        <v>30201</v>
      </c>
      <c r="H33" s="192" t="s">
        <v>207</v>
      </c>
      <c r="I33" s="208">
        <v>12180</v>
      </c>
      <c r="J33" s="208">
        <v>12180</v>
      </c>
      <c r="K33" s="41"/>
      <c r="L33" s="41"/>
      <c r="M33" s="208">
        <v>12180</v>
      </c>
      <c r="N33" s="41"/>
      <c r="O33" s="41"/>
      <c r="P33" s="41"/>
      <c r="Q33" s="41"/>
      <c r="R33" s="41"/>
      <c r="S33" s="41"/>
      <c r="T33" s="41"/>
      <c r="U33" s="41"/>
      <c r="V33" s="41"/>
      <c r="W33" s="41"/>
      <c r="X33" s="41"/>
    </row>
    <row r="34" ht="20" customHeight="1" spans="1:24">
      <c r="A34" s="180" t="s">
        <v>1</v>
      </c>
      <c r="B34" s="180" t="s">
        <v>1</v>
      </c>
      <c r="C34" s="191">
        <v>302</v>
      </c>
      <c r="D34" s="192" t="s">
        <v>206</v>
      </c>
      <c r="E34" s="193">
        <v>2010301</v>
      </c>
      <c r="F34" s="184" t="s">
        <v>185</v>
      </c>
      <c r="G34" s="181">
        <v>30205</v>
      </c>
      <c r="H34" s="192" t="s">
        <v>208</v>
      </c>
      <c r="I34" s="208">
        <v>380</v>
      </c>
      <c r="J34" s="208">
        <v>380</v>
      </c>
      <c r="K34" s="41"/>
      <c r="L34" s="41"/>
      <c r="M34" s="208">
        <v>380</v>
      </c>
      <c r="N34" s="41"/>
      <c r="O34" s="41"/>
      <c r="P34" s="41"/>
      <c r="Q34" s="41"/>
      <c r="R34" s="41"/>
      <c r="S34" s="41"/>
      <c r="T34" s="41"/>
      <c r="U34" s="41"/>
      <c r="V34" s="41"/>
      <c r="W34" s="41"/>
      <c r="X34" s="41"/>
    </row>
    <row r="35" ht="20" customHeight="1" spans="1:24">
      <c r="A35" s="180" t="s">
        <v>1</v>
      </c>
      <c r="B35" s="180" t="s">
        <v>1</v>
      </c>
      <c r="C35" s="191">
        <v>302</v>
      </c>
      <c r="D35" s="192" t="s">
        <v>206</v>
      </c>
      <c r="E35" s="193">
        <v>2013101</v>
      </c>
      <c r="F35" s="184" t="s">
        <v>185</v>
      </c>
      <c r="G35" s="181">
        <v>30205</v>
      </c>
      <c r="H35" s="192" t="s">
        <v>208</v>
      </c>
      <c r="I35" s="208">
        <v>2280</v>
      </c>
      <c r="J35" s="208">
        <v>2280</v>
      </c>
      <c r="K35" s="41"/>
      <c r="L35" s="41"/>
      <c r="M35" s="208">
        <v>2280</v>
      </c>
      <c r="N35" s="41"/>
      <c r="O35" s="41"/>
      <c r="P35" s="41"/>
      <c r="Q35" s="41"/>
      <c r="R35" s="41"/>
      <c r="S35" s="41"/>
      <c r="T35" s="41"/>
      <c r="U35" s="41"/>
      <c r="V35" s="41"/>
      <c r="W35" s="41"/>
      <c r="X35" s="41"/>
    </row>
    <row r="36" ht="20" customHeight="1" spans="1:24">
      <c r="A36" s="180" t="s">
        <v>1</v>
      </c>
      <c r="B36" s="180" t="s">
        <v>1</v>
      </c>
      <c r="C36" s="191">
        <v>302</v>
      </c>
      <c r="D36" s="192" t="s">
        <v>206</v>
      </c>
      <c r="E36" s="193">
        <v>2010301</v>
      </c>
      <c r="F36" s="184" t="s">
        <v>185</v>
      </c>
      <c r="G36" s="181">
        <v>30207</v>
      </c>
      <c r="H36" s="192" t="s">
        <v>209</v>
      </c>
      <c r="I36" s="208">
        <v>980</v>
      </c>
      <c r="J36" s="208">
        <v>980</v>
      </c>
      <c r="K36" s="41"/>
      <c r="L36" s="41"/>
      <c r="M36" s="208">
        <v>980</v>
      </c>
      <c r="N36" s="41"/>
      <c r="O36" s="41"/>
      <c r="P36" s="41"/>
      <c r="Q36" s="41"/>
      <c r="R36" s="41"/>
      <c r="S36" s="41"/>
      <c r="T36" s="41"/>
      <c r="U36" s="41"/>
      <c r="V36" s="41"/>
      <c r="W36" s="41"/>
      <c r="X36" s="41"/>
    </row>
    <row r="37" ht="20" customHeight="1" spans="1:24">
      <c r="A37" s="180" t="s">
        <v>1</v>
      </c>
      <c r="B37" s="180" t="s">
        <v>1</v>
      </c>
      <c r="C37" s="191">
        <v>302</v>
      </c>
      <c r="D37" s="192" t="s">
        <v>206</v>
      </c>
      <c r="E37" s="193">
        <v>2013101</v>
      </c>
      <c r="F37" s="184" t="s">
        <v>185</v>
      </c>
      <c r="G37" s="181">
        <v>30207</v>
      </c>
      <c r="H37" s="192" t="s">
        <v>209</v>
      </c>
      <c r="I37" s="208">
        <v>5880</v>
      </c>
      <c r="J37" s="208">
        <v>5880</v>
      </c>
      <c r="K37" s="41"/>
      <c r="L37" s="41"/>
      <c r="M37" s="208">
        <v>5880</v>
      </c>
      <c r="N37" s="41"/>
      <c r="O37" s="41"/>
      <c r="P37" s="41"/>
      <c r="Q37" s="41"/>
      <c r="R37" s="41"/>
      <c r="S37" s="41"/>
      <c r="T37" s="41"/>
      <c r="U37" s="41"/>
      <c r="V37" s="41"/>
      <c r="W37" s="41"/>
      <c r="X37" s="41"/>
    </row>
    <row r="38" ht="20" customHeight="1" spans="1:24">
      <c r="A38" s="180" t="s">
        <v>1</v>
      </c>
      <c r="B38" s="180" t="s">
        <v>1</v>
      </c>
      <c r="C38" s="191">
        <v>302</v>
      </c>
      <c r="D38" s="192" t="s">
        <v>206</v>
      </c>
      <c r="E38" s="193">
        <v>2010301</v>
      </c>
      <c r="F38" s="184" t="s">
        <v>185</v>
      </c>
      <c r="G38" s="181">
        <v>30211</v>
      </c>
      <c r="H38" s="192" t="s">
        <v>210</v>
      </c>
      <c r="I38" s="208">
        <v>1350</v>
      </c>
      <c r="J38" s="208">
        <v>1350</v>
      </c>
      <c r="K38" s="41"/>
      <c r="L38" s="41"/>
      <c r="M38" s="208">
        <v>1350</v>
      </c>
      <c r="N38" s="41"/>
      <c r="O38" s="41"/>
      <c r="P38" s="41"/>
      <c r="Q38" s="41"/>
      <c r="R38" s="41"/>
      <c r="S38" s="41"/>
      <c r="T38" s="41"/>
      <c r="U38" s="41"/>
      <c r="V38" s="41"/>
      <c r="W38" s="41"/>
      <c r="X38" s="41"/>
    </row>
    <row r="39" ht="20" customHeight="1" spans="1:24">
      <c r="A39" s="180" t="s">
        <v>1</v>
      </c>
      <c r="B39" s="180" t="s">
        <v>1</v>
      </c>
      <c r="C39" s="191">
        <v>302</v>
      </c>
      <c r="D39" s="192" t="s">
        <v>206</v>
      </c>
      <c r="E39" s="193">
        <v>2013101</v>
      </c>
      <c r="F39" s="184" t="s">
        <v>185</v>
      </c>
      <c r="G39" s="181">
        <v>30211</v>
      </c>
      <c r="H39" s="192" t="s">
        <v>210</v>
      </c>
      <c r="I39" s="208">
        <v>8100</v>
      </c>
      <c r="J39" s="208">
        <v>8100</v>
      </c>
      <c r="K39" s="41"/>
      <c r="L39" s="41"/>
      <c r="M39" s="208">
        <v>8100</v>
      </c>
      <c r="N39" s="41"/>
      <c r="O39" s="41"/>
      <c r="P39" s="41"/>
      <c r="Q39" s="41"/>
      <c r="R39" s="41"/>
      <c r="S39" s="41"/>
      <c r="T39" s="41"/>
      <c r="U39" s="41"/>
      <c r="V39" s="41"/>
      <c r="W39" s="41"/>
      <c r="X39" s="41"/>
    </row>
    <row r="40" ht="20" customHeight="1" spans="1:24">
      <c r="A40" s="180" t="s">
        <v>1</v>
      </c>
      <c r="B40" s="180" t="s">
        <v>1</v>
      </c>
      <c r="C40" s="191">
        <v>302</v>
      </c>
      <c r="D40" s="192" t="s">
        <v>206</v>
      </c>
      <c r="E40" s="193">
        <v>2010301</v>
      </c>
      <c r="F40" s="184" t="s">
        <v>185</v>
      </c>
      <c r="G40" s="181">
        <v>30229</v>
      </c>
      <c r="H40" s="192" t="s">
        <v>211</v>
      </c>
      <c r="I40" s="208">
        <v>3000</v>
      </c>
      <c r="J40" s="208">
        <v>3000</v>
      </c>
      <c r="K40" s="41"/>
      <c r="L40" s="41"/>
      <c r="M40" s="208">
        <v>3000</v>
      </c>
      <c r="N40" s="41"/>
      <c r="O40" s="41"/>
      <c r="P40" s="41"/>
      <c r="Q40" s="41"/>
      <c r="R40" s="41"/>
      <c r="S40" s="41"/>
      <c r="T40" s="41"/>
      <c r="U40" s="41"/>
      <c r="V40" s="41"/>
      <c r="W40" s="41"/>
      <c r="X40" s="41"/>
    </row>
    <row r="41" ht="20" customHeight="1" spans="1:24">
      <c r="A41" s="180" t="s">
        <v>1</v>
      </c>
      <c r="B41" s="180" t="s">
        <v>1</v>
      </c>
      <c r="C41" s="191">
        <v>302</v>
      </c>
      <c r="D41" s="192" t="s">
        <v>206</v>
      </c>
      <c r="E41" s="193">
        <v>2013101</v>
      </c>
      <c r="F41" s="184" t="s">
        <v>185</v>
      </c>
      <c r="G41" s="181">
        <v>30229</v>
      </c>
      <c r="H41" s="192" t="s">
        <v>211</v>
      </c>
      <c r="I41" s="208">
        <v>18000</v>
      </c>
      <c r="J41" s="208">
        <v>18000</v>
      </c>
      <c r="K41" s="41"/>
      <c r="L41" s="41"/>
      <c r="M41" s="208">
        <v>18000</v>
      </c>
      <c r="N41" s="41"/>
      <c r="O41" s="41"/>
      <c r="P41" s="41"/>
      <c r="Q41" s="41"/>
      <c r="R41" s="41"/>
      <c r="S41" s="41"/>
      <c r="T41" s="41"/>
      <c r="U41" s="41"/>
      <c r="V41" s="41"/>
      <c r="W41" s="41"/>
      <c r="X41" s="41"/>
    </row>
    <row r="42" ht="20" customHeight="1" spans="1:24">
      <c r="A42" s="180" t="s">
        <v>1</v>
      </c>
      <c r="B42" s="180" t="s">
        <v>1</v>
      </c>
      <c r="C42" s="191">
        <v>303</v>
      </c>
      <c r="D42" s="192" t="s">
        <v>206</v>
      </c>
      <c r="E42" s="193">
        <v>2080501</v>
      </c>
      <c r="F42" s="184" t="s">
        <v>185</v>
      </c>
      <c r="G42" s="181">
        <v>30229</v>
      </c>
      <c r="H42" s="192" t="s">
        <v>212</v>
      </c>
      <c r="I42" s="208">
        <v>16800</v>
      </c>
      <c r="J42" s="208">
        <v>16800</v>
      </c>
      <c r="K42" s="41"/>
      <c r="L42" s="41"/>
      <c r="M42" s="208">
        <v>16800</v>
      </c>
      <c r="N42" s="41"/>
      <c r="O42" s="41"/>
      <c r="P42" s="41"/>
      <c r="Q42" s="41"/>
      <c r="R42" s="41"/>
      <c r="S42" s="41"/>
      <c r="T42" s="41"/>
      <c r="U42" s="41"/>
      <c r="V42" s="41"/>
      <c r="W42" s="41"/>
      <c r="X42" s="41"/>
    </row>
    <row r="43" ht="20" customHeight="1" spans="1:24">
      <c r="A43" s="180" t="s">
        <v>1</v>
      </c>
      <c r="B43" s="180" t="s">
        <v>1</v>
      </c>
      <c r="C43" s="191">
        <v>302</v>
      </c>
      <c r="D43" s="192" t="s">
        <v>206</v>
      </c>
      <c r="E43" s="193">
        <v>2010301</v>
      </c>
      <c r="F43" s="184" t="s">
        <v>185</v>
      </c>
      <c r="G43" s="181">
        <v>30216</v>
      </c>
      <c r="H43" s="192" t="s">
        <v>213</v>
      </c>
      <c r="I43" s="208">
        <v>380</v>
      </c>
      <c r="J43" s="208">
        <v>380</v>
      </c>
      <c r="K43" s="41"/>
      <c r="L43" s="41"/>
      <c r="M43" s="208">
        <v>380</v>
      </c>
      <c r="N43" s="41"/>
      <c r="O43" s="41"/>
      <c r="P43" s="41"/>
      <c r="Q43" s="41"/>
      <c r="R43" s="41"/>
      <c r="S43" s="41"/>
      <c r="T43" s="41"/>
      <c r="U43" s="41"/>
      <c r="V43" s="41"/>
      <c r="W43" s="41"/>
      <c r="X43" s="41"/>
    </row>
    <row r="44" ht="20" customHeight="1" spans="1:24">
      <c r="A44" s="180" t="s">
        <v>1</v>
      </c>
      <c r="B44" s="180" t="s">
        <v>1</v>
      </c>
      <c r="C44" s="191">
        <v>302</v>
      </c>
      <c r="D44" s="192" t="s">
        <v>206</v>
      </c>
      <c r="E44" s="193">
        <v>2013101</v>
      </c>
      <c r="F44" s="184" t="s">
        <v>185</v>
      </c>
      <c r="G44" s="181">
        <v>30216</v>
      </c>
      <c r="H44" s="192" t="s">
        <v>213</v>
      </c>
      <c r="I44" s="208">
        <v>2280</v>
      </c>
      <c r="J44" s="208">
        <v>2280</v>
      </c>
      <c r="K44" s="41"/>
      <c r="L44" s="41"/>
      <c r="M44" s="208">
        <v>2280</v>
      </c>
      <c r="N44" s="41"/>
      <c r="O44" s="41"/>
      <c r="P44" s="41"/>
      <c r="Q44" s="41"/>
      <c r="R44" s="41"/>
      <c r="S44" s="41"/>
      <c r="T44" s="41"/>
      <c r="U44" s="41"/>
      <c r="V44" s="41"/>
      <c r="W44" s="41"/>
      <c r="X44" s="41"/>
    </row>
    <row r="45" ht="20" customHeight="1" spans="1:24">
      <c r="A45" s="180" t="s">
        <v>1</v>
      </c>
      <c r="B45" s="180" t="s">
        <v>1</v>
      </c>
      <c r="C45" s="191">
        <v>303</v>
      </c>
      <c r="D45" s="192" t="s">
        <v>206</v>
      </c>
      <c r="E45" s="193">
        <v>2080501</v>
      </c>
      <c r="F45" s="184" t="s">
        <v>185</v>
      </c>
      <c r="G45" s="195">
        <v>30299</v>
      </c>
      <c r="H45" s="192" t="s">
        <v>214</v>
      </c>
      <c r="I45" s="208">
        <v>4200</v>
      </c>
      <c r="J45" s="208">
        <v>4200</v>
      </c>
      <c r="K45" s="41"/>
      <c r="L45" s="41"/>
      <c r="M45" s="208">
        <v>4200</v>
      </c>
      <c r="N45" s="41"/>
      <c r="O45" s="41"/>
      <c r="P45" s="41"/>
      <c r="Q45" s="41"/>
      <c r="R45" s="41"/>
      <c r="S45" s="41"/>
      <c r="T45" s="41"/>
      <c r="U45" s="41"/>
      <c r="V45" s="41"/>
      <c r="W45" s="41"/>
      <c r="X45" s="41"/>
    </row>
    <row r="46" ht="20" customHeight="1" spans="1:24">
      <c r="A46" s="180" t="s">
        <v>1</v>
      </c>
      <c r="B46" s="180" t="s">
        <v>1</v>
      </c>
      <c r="C46" s="191">
        <v>301</v>
      </c>
      <c r="D46" s="192" t="s">
        <v>215</v>
      </c>
      <c r="E46" s="193">
        <v>2010301</v>
      </c>
      <c r="F46" s="194" t="s">
        <v>187</v>
      </c>
      <c r="G46" s="181">
        <v>30203</v>
      </c>
      <c r="H46" s="192" t="s">
        <v>216</v>
      </c>
      <c r="I46" s="208">
        <v>29400</v>
      </c>
      <c r="J46" s="208">
        <v>29400</v>
      </c>
      <c r="K46" s="41"/>
      <c r="L46" s="41"/>
      <c r="M46" s="208">
        <v>29400</v>
      </c>
      <c r="N46" s="41"/>
      <c r="O46" s="41"/>
      <c r="P46" s="41"/>
      <c r="Q46" s="41"/>
      <c r="R46" s="41"/>
      <c r="S46" s="41"/>
      <c r="T46" s="41"/>
      <c r="U46" s="41"/>
      <c r="V46" s="41"/>
      <c r="W46" s="41"/>
      <c r="X46" s="41"/>
    </row>
    <row r="47" ht="20" customHeight="1" spans="1:24">
      <c r="A47" s="180" t="s">
        <v>1</v>
      </c>
      <c r="B47" s="180" t="s">
        <v>1</v>
      </c>
      <c r="C47" s="191">
        <v>301</v>
      </c>
      <c r="D47" s="192" t="s">
        <v>215</v>
      </c>
      <c r="E47" s="193">
        <v>2010301</v>
      </c>
      <c r="F47" s="194" t="s">
        <v>187</v>
      </c>
      <c r="G47" s="181">
        <v>30203</v>
      </c>
      <c r="H47" s="192" t="s">
        <v>217</v>
      </c>
      <c r="I47" s="208">
        <v>137496</v>
      </c>
      <c r="J47" s="208">
        <v>137496</v>
      </c>
      <c r="K47" s="41"/>
      <c r="L47" s="41"/>
      <c r="M47" s="208">
        <v>137496</v>
      </c>
      <c r="N47" s="41"/>
      <c r="O47" s="41"/>
      <c r="P47" s="41"/>
      <c r="Q47" s="41"/>
      <c r="R47" s="41"/>
      <c r="S47" s="41"/>
      <c r="T47" s="41"/>
      <c r="U47" s="41"/>
      <c r="V47" s="41"/>
      <c r="W47" s="41"/>
      <c r="X47" s="41"/>
    </row>
    <row r="48" ht="20" customHeight="1" spans="1:24">
      <c r="A48" s="180" t="s">
        <v>1</v>
      </c>
      <c r="B48" s="180" t="s">
        <v>1</v>
      </c>
      <c r="C48" s="191">
        <v>301</v>
      </c>
      <c r="D48" s="192" t="s">
        <v>215</v>
      </c>
      <c r="E48" s="193">
        <v>2013101</v>
      </c>
      <c r="F48" s="194" t="s">
        <v>187</v>
      </c>
      <c r="G48" s="181">
        <v>30203</v>
      </c>
      <c r="H48" s="192" t="s">
        <v>216</v>
      </c>
      <c r="I48" s="208">
        <v>159000</v>
      </c>
      <c r="J48" s="208">
        <v>159000</v>
      </c>
      <c r="K48" s="41"/>
      <c r="L48" s="41"/>
      <c r="M48" s="208">
        <v>159000</v>
      </c>
      <c r="N48" s="41"/>
      <c r="O48" s="41"/>
      <c r="P48" s="41"/>
      <c r="Q48" s="41"/>
      <c r="R48" s="41"/>
      <c r="S48" s="41"/>
      <c r="T48" s="41"/>
      <c r="U48" s="41"/>
      <c r="V48" s="41"/>
      <c r="W48" s="41"/>
      <c r="X48" s="41"/>
    </row>
    <row r="49" ht="20" customHeight="1" spans="1:24">
      <c r="A49" s="180" t="s">
        <v>1</v>
      </c>
      <c r="B49" s="180" t="s">
        <v>1</v>
      </c>
      <c r="C49" s="196">
        <v>301</v>
      </c>
      <c r="D49" s="192" t="s">
        <v>112</v>
      </c>
      <c r="E49" s="193">
        <v>2210201</v>
      </c>
      <c r="F49" s="194" t="s">
        <v>187</v>
      </c>
      <c r="G49" s="69">
        <v>30113</v>
      </c>
      <c r="H49" s="192" t="s">
        <v>112</v>
      </c>
      <c r="I49" s="208">
        <v>200000</v>
      </c>
      <c r="J49" s="208">
        <v>200000</v>
      </c>
      <c r="K49" s="93"/>
      <c r="L49" s="93"/>
      <c r="M49" s="208">
        <v>200000</v>
      </c>
      <c r="N49" s="93"/>
      <c r="O49" s="93"/>
      <c r="P49" s="93"/>
      <c r="Q49" s="93"/>
      <c r="R49" s="93"/>
      <c r="S49" s="93"/>
      <c r="T49" s="93"/>
      <c r="U49" s="93"/>
      <c r="V49" s="93"/>
      <c r="W49" s="93"/>
      <c r="X49" s="93"/>
    </row>
    <row r="50" ht="18" customHeight="1" spans="1:24">
      <c r="A50" s="197" t="s">
        <v>155</v>
      </c>
      <c r="B50" s="113"/>
      <c r="C50" s="198"/>
      <c r="D50" s="198"/>
      <c r="E50" s="199"/>
      <c r="F50" s="198"/>
      <c r="G50" s="200"/>
      <c r="H50" s="109"/>
      <c r="I50" s="28">
        <f>SUM(I10:I49)</f>
        <v>2227823</v>
      </c>
      <c r="J50" s="28">
        <f>SUM(J10:J49)</f>
        <v>2227823</v>
      </c>
      <c r="K50" s="93"/>
      <c r="L50" s="93"/>
      <c r="M50" s="28">
        <f>SUM(M10:M49)</f>
        <v>2227823</v>
      </c>
      <c r="N50" s="93"/>
      <c r="O50" s="93"/>
      <c r="P50" s="93"/>
      <c r="Q50" s="93"/>
      <c r="R50" s="93"/>
      <c r="S50" s="93"/>
      <c r="T50" s="93"/>
      <c r="U50" s="93"/>
      <c r="V50" s="93"/>
      <c r="W50" s="93"/>
      <c r="X50" s="93"/>
    </row>
  </sheetData>
  <mergeCells count="30">
    <mergeCell ref="A3:X3"/>
    <mergeCell ref="I5:X5"/>
    <mergeCell ref="J6:N6"/>
    <mergeCell ref="O6:Q6"/>
    <mergeCell ref="S6:X6"/>
    <mergeCell ref="A50:H5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3"/>
  <sheetViews>
    <sheetView showZeros="0" workbookViewId="0">
      <pane ySplit="1" topLeftCell="A2" activePane="bottomLeft" state="frozen"/>
      <selection/>
      <selection pane="bottomLeft" activeCell="K10" sqref="K10:K13"/>
    </sheetView>
  </sheetViews>
  <sheetFormatPr defaultColWidth="9.13888888888889" defaultRowHeight="14.25" customHeight="1"/>
  <cols>
    <col min="1" max="1" width="10.287037037037" customWidth="1"/>
    <col min="2" max="2" width="13.4259259259259" customWidth="1"/>
    <col min="3" max="3" width="32.8518518518519" customWidth="1"/>
    <col min="4" max="4" width="36.2222222222222" customWidth="1"/>
    <col min="5" max="5" width="11.1388888888889" customWidth="1"/>
    <col min="6" max="6" width="17.712962962963" customWidth="1"/>
    <col min="7" max="7" width="9.85185185185185" customWidth="1"/>
    <col min="8" max="8" width="17.712962962963"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59"/>
      <c r="E2" s="2"/>
      <c r="F2" s="2"/>
      <c r="G2" s="2"/>
      <c r="H2" s="2"/>
      <c r="U2" s="159"/>
      <c r="W2" s="174" t="s">
        <v>218</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f>
        <v>单位名称：</v>
      </c>
      <c r="B4" s="145" t="s">
        <v>1</v>
      </c>
      <c r="C4" s="145"/>
      <c r="D4" s="5"/>
      <c r="E4" s="5"/>
      <c r="F4" s="5"/>
      <c r="G4" s="5"/>
      <c r="H4" s="5"/>
      <c r="I4" s="6"/>
      <c r="J4" s="6"/>
      <c r="K4" s="6"/>
      <c r="L4" s="6"/>
      <c r="M4" s="6"/>
      <c r="N4" s="6"/>
      <c r="O4" s="6"/>
      <c r="P4" s="6"/>
      <c r="Q4" s="6"/>
      <c r="U4" s="159"/>
      <c r="W4" s="137" t="s">
        <v>2</v>
      </c>
    </row>
    <row r="5" ht="21.75" customHeight="1" spans="1:23">
      <c r="A5" s="160" t="s">
        <v>219</v>
      </c>
      <c r="B5" s="79" t="s">
        <v>168</v>
      </c>
      <c r="C5" s="161" t="s">
        <v>169</v>
      </c>
      <c r="D5" s="162" t="s">
        <v>220</v>
      </c>
      <c r="E5" s="9" t="s">
        <v>170</v>
      </c>
      <c r="F5" s="9" t="s">
        <v>171</v>
      </c>
      <c r="G5" s="9" t="s">
        <v>221</v>
      </c>
      <c r="H5" s="9" t="s">
        <v>222</v>
      </c>
      <c r="I5" s="31" t="s">
        <v>56</v>
      </c>
      <c r="J5" s="10" t="s">
        <v>223</v>
      </c>
      <c r="K5" s="11"/>
      <c r="L5" s="11"/>
      <c r="M5" s="12"/>
      <c r="N5" s="10" t="s">
        <v>176</v>
      </c>
      <c r="O5" s="11"/>
      <c r="P5" s="12"/>
      <c r="Q5" s="9" t="s">
        <v>62</v>
      </c>
      <c r="R5" s="10" t="s">
        <v>63</v>
      </c>
      <c r="S5" s="11"/>
      <c r="T5" s="11"/>
      <c r="U5" s="11"/>
      <c r="V5" s="11"/>
      <c r="W5" s="12"/>
    </row>
    <row r="6" ht="21.75" customHeight="1" spans="1:23">
      <c r="A6" s="163"/>
      <c r="B6" s="90"/>
      <c r="C6" s="161"/>
      <c r="D6" s="119"/>
      <c r="E6" s="14"/>
      <c r="F6" s="14"/>
      <c r="G6" s="14"/>
      <c r="H6" s="14"/>
      <c r="I6" s="32"/>
      <c r="J6" s="171" t="s">
        <v>59</v>
      </c>
      <c r="K6" s="148"/>
      <c r="L6" s="9" t="s">
        <v>60</v>
      </c>
      <c r="M6" s="9" t="s">
        <v>61</v>
      </c>
      <c r="N6" s="9" t="s">
        <v>59</v>
      </c>
      <c r="O6" s="9" t="s">
        <v>60</v>
      </c>
      <c r="P6" s="9" t="s">
        <v>61</v>
      </c>
      <c r="Q6" s="14"/>
      <c r="R6" s="9" t="s">
        <v>58</v>
      </c>
      <c r="S6" s="9" t="s">
        <v>65</v>
      </c>
      <c r="T6" s="9" t="s">
        <v>182</v>
      </c>
      <c r="U6" s="9" t="s">
        <v>67</v>
      </c>
      <c r="V6" s="9" t="s">
        <v>68</v>
      </c>
      <c r="W6" s="9" t="s">
        <v>69</v>
      </c>
    </row>
    <row r="7" ht="21" customHeight="1" spans="1:23">
      <c r="A7" s="164"/>
      <c r="B7" s="90"/>
      <c r="C7" s="90"/>
      <c r="D7" s="165"/>
      <c r="E7" s="32"/>
      <c r="F7" s="32"/>
      <c r="G7" s="32"/>
      <c r="H7" s="32"/>
      <c r="I7" s="32"/>
      <c r="J7" s="172" t="s">
        <v>58</v>
      </c>
      <c r="K7" s="173"/>
      <c r="L7" s="32"/>
      <c r="M7" s="32"/>
      <c r="N7" s="32"/>
      <c r="O7" s="32"/>
      <c r="P7" s="32"/>
      <c r="Q7" s="32"/>
      <c r="R7" s="32"/>
      <c r="S7" s="32"/>
      <c r="T7" s="32"/>
      <c r="U7" s="32"/>
      <c r="V7" s="32"/>
      <c r="W7" s="32"/>
    </row>
    <row r="8" ht="39.75" customHeight="1" spans="1:23">
      <c r="A8" s="166"/>
      <c r="B8" s="90"/>
      <c r="C8" s="167"/>
      <c r="D8" s="168"/>
      <c r="E8" s="17"/>
      <c r="F8" s="17"/>
      <c r="G8" s="17"/>
      <c r="H8" s="17"/>
      <c r="I8" s="18"/>
      <c r="J8" s="81" t="s">
        <v>58</v>
      </c>
      <c r="K8" s="81" t="s">
        <v>224</v>
      </c>
      <c r="L8" s="17"/>
      <c r="M8" s="17"/>
      <c r="N8" s="17"/>
      <c r="O8" s="17"/>
      <c r="P8" s="17"/>
      <c r="Q8" s="17"/>
      <c r="R8" s="17"/>
      <c r="S8" s="17"/>
      <c r="T8" s="17"/>
      <c r="U8" s="18"/>
      <c r="V8" s="17"/>
      <c r="W8" s="17"/>
    </row>
    <row r="9" ht="15" customHeight="1" spans="1:23">
      <c r="A9" s="19">
        <v>1</v>
      </c>
      <c r="B9" s="169">
        <v>2</v>
      </c>
      <c r="C9" s="169">
        <v>3</v>
      </c>
      <c r="D9" s="19">
        <v>4</v>
      </c>
      <c r="E9" s="19">
        <v>5</v>
      </c>
      <c r="F9" s="19">
        <v>6</v>
      </c>
      <c r="G9" s="19">
        <v>7</v>
      </c>
      <c r="H9" s="19">
        <v>8</v>
      </c>
      <c r="I9" s="19">
        <v>9</v>
      </c>
      <c r="J9" s="19">
        <v>10</v>
      </c>
      <c r="K9" s="19">
        <v>11</v>
      </c>
      <c r="L9" s="41">
        <v>12</v>
      </c>
      <c r="M9" s="41">
        <v>13</v>
      </c>
      <c r="N9" s="41">
        <v>14</v>
      </c>
      <c r="O9" s="41">
        <v>15</v>
      </c>
      <c r="P9" s="41">
        <v>16</v>
      </c>
      <c r="Q9" s="41">
        <v>17</v>
      </c>
      <c r="R9" s="41">
        <v>18</v>
      </c>
      <c r="S9" s="41">
        <v>19</v>
      </c>
      <c r="T9" s="41">
        <v>20</v>
      </c>
      <c r="U9" s="19">
        <v>21</v>
      </c>
      <c r="V9" s="41">
        <v>22</v>
      </c>
      <c r="W9" s="19">
        <v>23</v>
      </c>
    </row>
    <row r="10" ht="20" customHeight="1" spans="1:24">
      <c r="A10" s="34" t="s">
        <v>225</v>
      </c>
      <c r="B10" s="85">
        <v>313</v>
      </c>
      <c r="C10" s="20" t="s">
        <v>226</v>
      </c>
      <c r="D10" s="20" t="s">
        <v>1</v>
      </c>
      <c r="E10" s="61" t="s">
        <v>113</v>
      </c>
      <c r="F10" s="34" t="s">
        <v>114</v>
      </c>
      <c r="G10" s="61" t="s">
        <v>227</v>
      </c>
      <c r="H10" s="34" t="s">
        <v>228</v>
      </c>
      <c r="I10" s="23">
        <v>65000</v>
      </c>
      <c r="J10" s="23">
        <v>65000</v>
      </c>
      <c r="K10" s="23">
        <v>65000</v>
      </c>
      <c r="L10" s="20"/>
      <c r="M10" s="20"/>
      <c r="N10" s="23"/>
      <c r="O10" s="23"/>
      <c r="P10" s="41"/>
      <c r="Q10" s="41"/>
      <c r="R10" s="41"/>
      <c r="S10" s="41"/>
      <c r="T10" s="41"/>
      <c r="U10" s="41"/>
      <c r="V10" s="41"/>
      <c r="W10" s="41"/>
      <c r="X10" s="41"/>
    </row>
    <row r="11" ht="20" customHeight="1" spans="1:24">
      <c r="A11" s="34" t="s">
        <v>229</v>
      </c>
      <c r="B11" s="85">
        <v>311</v>
      </c>
      <c r="C11" s="20" t="s">
        <v>230</v>
      </c>
      <c r="D11" s="20" t="s">
        <v>1</v>
      </c>
      <c r="E11" s="61" t="s">
        <v>113</v>
      </c>
      <c r="F11" s="34" t="s">
        <v>114</v>
      </c>
      <c r="G11" s="61" t="s">
        <v>227</v>
      </c>
      <c r="H11" s="34" t="s">
        <v>228</v>
      </c>
      <c r="I11" s="23">
        <v>23900</v>
      </c>
      <c r="J11" s="23">
        <v>23900</v>
      </c>
      <c r="K11" s="23">
        <v>23900</v>
      </c>
      <c r="L11" s="20"/>
      <c r="M11" s="20"/>
      <c r="N11" s="23"/>
      <c r="O11" s="23"/>
      <c r="P11" s="41"/>
      <c r="Q11" s="41"/>
      <c r="R11" s="41"/>
      <c r="S11" s="41"/>
      <c r="T11" s="41"/>
      <c r="U11" s="41"/>
      <c r="V11" s="41"/>
      <c r="W11" s="41"/>
      <c r="X11" s="41"/>
    </row>
    <row r="12" ht="20" customHeight="1" spans="1:24">
      <c r="A12" s="34" t="s">
        <v>229</v>
      </c>
      <c r="B12" s="85">
        <v>311</v>
      </c>
      <c r="C12" s="20" t="s">
        <v>230</v>
      </c>
      <c r="D12" s="20" t="s">
        <v>1</v>
      </c>
      <c r="E12" s="61" t="s">
        <v>154</v>
      </c>
      <c r="F12" s="34" t="s">
        <v>115</v>
      </c>
      <c r="G12" s="61" t="s">
        <v>231</v>
      </c>
      <c r="H12" s="34" t="s">
        <v>232</v>
      </c>
      <c r="I12" s="23">
        <v>1100</v>
      </c>
      <c r="J12" s="23">
        <v>1100</v>
      </c>
      <c r="K12" s="23">
        <v>1100</v>
      </c>
      <c r="L12" s="20"/>
      <c r="M12" s="20"/>
      <c r="N12" s="23"/>
      <c r="O12" s="23"/>
      <c r="P12" s="41"/>
      <c r="Q12" s="41"/>
      <c r="R12" s="41"/>
      <c r="S12" s="41"/>
      <c r="T12" s="41"/>
      <c r="U12" s="41"/>
      <c r="V12" s="41"/>
      <c r="W12" s="41"/>
      <c r="X12" s="41"/>
    </row>
    <row r="13" ht="18.75" customHeight="1" spans="1:23">
      <c r="A13" s="170" t="s">
        <v>155</v>
      </c>
      <c r="B13" s="39"/>
      <c r="C13" s="39"/>
      <c r="D13" s="39"/>
      <c r="E13" s="39"/>
      <c r="F13" s="39"/>
      <c r="G13" s="39"/>
      <c r="H13" s="40"/>
      <c r="I13" s="28">
        <f>SUM(I10:I12)</f>
        <v>90000</v>
      </c>
      <c r="J13" s="28">
        <f>SUM(J10:J12)</f>
        <v>90000</v>
      </c>
      <c r="K13" s="28">
        <f>SUM(K10:K12)</f>
        <v>90000</v>
      </c>
      <c r="L13" s="93"/>
      <c r="M13" s="93"/>
      <c r="N13" s="93"/>
      <c r="O13" s="93"/>
      <c r="P13" s="93"/>
      <c r="Q13" s="93"/>
      <c r="R13" s="93"/>
      <c r="S13" s="93"/>
      <c r="T13" s="93"/>
      <c r="U13" s="93"/>
      <c r="V13" s="93"/>
      <c r="W13" s="93"/>
    </row>
  </sheetData>
  <mergeCells count="28">
    <mergeCell ref="A3:W3"/>
    <mergeCell ref="B4:C4"/>
    <mergeCell ref="J5:M5"/>
    <mergeCell ref="N5:P5"/>
    <mergeCell ref="R5:W5"/>
    <mergeCell ref="A13:H1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1"/>
  <sheetViews>
    <sheetView showZeros="0" topLeftCell="D1" workbookViewId="0">
      <pane ySplit="1" topLeftCell="A2" activePane="bottomLeft" state="frozen"/>
      <selection/>
      <selection pane="bottomLeft" activeCell="E24" sqref="E24"/>
    </sheetView>
  </sheetViews>
  <sheetFormatPr defaultColWidth="9.13888888888889" defaultRowHeight="12" customHeight="1"/>
  <cols>
    <col min="1" max="1" width="34.287037037037" customWidth="1"/>
    <col min="2" max="2" width="41.6666666666667" customWidth="1"/>
    <col min="3" max="4" width="23.5740740740741" customWidth="1"/>
    <col min="5" max="5" width="37.1111111111111" customWidth="1"/>
    <col min="6" max="6" width="11.287037037037" customWidth="1"/>
    <col min="7" max="7" width="25.1388888888889" customWidth="1"/>
    <col min="8" max="8" width="15.5740740740741" customWidth="1"/>
    <col min="9" max="9" width="13.4259259259259" customWidth="1"/>
    <col min="10" max="10" width="42.6666666666667" customWidth="1"/>
  </cols>
  <sheetData>
    <row r="1" customHeight="1" spans="1:10">
      <c r="A1" s="1"/>
      <c r="B1" s="1"/>
      <c r="C1" s="1"/>
      <c r="D1" s="1"/>
      <c r="E1" s="1"/>
      <c r="F1" s="1"/>
      <c r="G1" s="1"/>
      <c r="H1" s="1"/>
      <c r="I1" s="1"/>
      <c r="J1" s="1"/>
    </row>
    <row r="2" ht="18" customHeight="1" spans="10:10">
      <c r="J2" s="3" t="s">
        <v>233</v>
      </c>
    </row>
    <row r="3" ht="39.75" customHeight="1" spans="1:10">
      <c r="A3" s="75" t="str">
        <f>"2025"&amp;"年部门项目支出绩效目标表"</f>
        <v>2025年部门项目支出绩效目标表</v>
      </c>
      <c r="B3" s="4"/>
      <c r="C3" s="4"/>
      <c r="D3" s="4"/>
      <c r="E3" s="4"/>
      <c r="F3" s="76"/>
      <c r="G3" s="4"/>
      <c r="H3" s="76"/>
      <c r="I3" s="76"/>
      <c r="J3" s="4"/>
    </row>
    <row r="4" ht="17.25" customHeight="1" spans="1:8">
      <c r="A4" s="5" t="str">
        <f>"单位名称："&amp;""</f>
        <v>单位名称：</v>
      </c>
      <c r="B4" s="145" t="s">
        <v>1</v>
      </c>
      <c r="C4" s="145"/>
      <c r="D4" s="5"/>
      <c r="E4" s="5"/>
      <c r="F4" s="5"/>
      <c r="G4" s="5"/>
      <c r="H4" s="5"/>
    </row>
    <row r="5" ht="44.25" customHeight="1" spans="1:10">
      <c r="A5" s="78" t="s">
        <v>169</v>
      </c>
      <c r="B5" s="79" t="s">
        <v>234</v>
      </c>
      <c r="C5" s="79" t="s">
        <v>235</v>
      </c>
      <c r="D5" s="80" t="s">
        <v>236</v>
      </c>
      <c r="E5" s="81" t="s">
        <v>237</v>
      </c>
      <c r="F5" s="82" t="s">
        <v>238</v>
      </c>
      <c r="G5" s="81" t="s">
        <v>239</v>
      </c>
      <c r="H5" s="82" t="s">
        <v>240</v>
      </c>
      <c r="I5" s="82" t="s">
        <v>241</v>
      </c>
      <c r="J5" s="81" t="s">
        <v>242</v>
      </c>
    </row>
    <row r="6" ht="18.75" customHeight="1" spans="1:10">
      <c r="A6" s="154">
        <v>1</v>
      </c>
      <c r="B6" s="155">
        <v>2</v>
      </c>
      <c r="C6" s="155">
        <v>3</v>
      </c>
      <c r="D6" s="154">
        <v>4</v>
      </c>
      <c r="E6" s="154">
        <v>5</v>
      </c>
      <c r="F6" s="41">
        <v>6</v>
      </c>
      <c r="G6" s="154">
        <v>7</v>
      </c>
      <c r="H6" s="41">
        <v>8</v>
      </c>
      <c r="I6" s="41">
        <v>9</v>
      </c>
      <c r="J6" s="154">
        <v>10</v>
      </c>
    </row>
    <row r="7" ht="45" customHeight="1" spans="1:10">
      <c r="A7" s="156" t="s">
        <v>226</v>
      </c>
      <c r="B7" s="156" t="s">
        <v>243</v>
      </c>
      <c r="C7" s="157" t="s">
        <v>244</v>
      </c>
      <c r="D7" s="157" t="s">
        <v>245</v>
      </c>
      <c r="E7" s="157" t="s">
        <v>246</v>
      </c>
      <c r="F7" s="158" t="s">
        <v>247</v>
      </c>
      <c r="G7" s="157" t="s">
        <v>248</v>
      </c>
      <c r="H7" s="157" t="s">
        <v>249</v>
      </c>
      <c r="I7" s="157" t="s">
        <v>250</v>
      </c>
      <c r="J7" s="156" t="s">
        <v>251</v>
      </c>
    </row>
    <row r="8" ht="45" customHeight="1" spans="1:10">
      <c r="A8" s="156"/>
      <c r="B8" s="156" t="s">
        <v>243</v>
      </c>
      <c r="C8" s="157" t="s">
        <v>244</v>
      </c>
      <c r="D8" s="157" t="s">
        <v>245</v>
      </c>
      <c r="E8" s="157" t="s">
        <v>252</v>
      </c>
      <c r="F8" s="158" t="s">
        <v>247</v>
      </c>
      <c r="G8" s="157" t="s">
        <v>248</v>
      </c>
      <c r="H8" s="157" t="s">
        <v>249</v>
      </c>
      <c r="I8" s="157" t="s">
        <v>250</v>
      </c>
      <c r="J8" s="156" t="s">
        <v>251</v>
      </c>
    </row>
    <row r="9" ht="45" customHeight="1" spans="1:10">
      <c r="A9" s="156"/>
      <c r="B9" s="156" t="s">
        <v>243</v>
      </c>
      <c r="C9" s="157" t="s">
        <v>244</v>
      </c>
      <c r="D9" s="157" t="s">
        <v>253</v>
      </c>
      <c r="E9" s="157" t="s">
        <v>254</v>
      </c>
      <c r="F9" s="157" t="s">
        <v>255</v>
      </c>
      <c r="G9" s="157" t="s">
        <v>256</v>
      </c>
      <c r="H9" s="157" t="s">
        <v>257</v>
      </c>
      <c r="I9" s="157" t="s">
        <v>250</v>
      </c>
      <c r="J9" s="156" t="s">
        <v>258</v>
      </c>
    </row>
    <row r="10" ht="45" customHeight="1" spans="1:10">
      <c r="A10" s="156"/>
      <c r="B10" s="156" t="s">
        <v>243</v>
      </c>
      <c r="C10" s="157" t="s">
        <v>244</v>
      </c>
      <c r="D10" s="157" t="s">
        <v>259</v>
      </c>
      <c r="E10" s="157" t="s">
        <v>260</v>
      </c>
      <c r="F10" s="157" t="s">
        <v>255</v>
      </c>
      <c r="G10" s="157" t="s">
        <v>261</v>
      </c>
      <c r="H10" s="157" t="s">
        <v>262</v>
      </c>
      <c r="I10" s="157" t="s">
        <v>263</v>
      </c>
      <c r="J10" s="156" t="s">
        <v>264</v>
      </c>
    </row>
    <row r="11" ht="45" customHeight="1" spans="1:10">
      <c r="A11" s="156"/>
      <c r="B11" s="156" t="s">
        <v>243</v>
      </c>
      <c r="C11" s="157" t="s">
        <v>265</v>
      </c>
      <c r="D11" s="157" t="s">
        <v>266</v>
      </c>
      <c r="E11" s="157" t="s">
        <v>267</v>
      </c>
      <c r="F11" s="157" t="s">
        <v>255</v>
      </c>
      <c r="G11" s="157" t="s">
        <v>268</v>
      </c>
      <c r="H11" s="157" t="s">
        <v>257</v>
      </c>
      <c r="I11" s="157" t="s">
        <v>250</v>
      </c>
      <c r="J11" s="156" t="s">
        <v>269</v>
      </c>
    </row>
    <row r="12" ht="45" customHeight="1" spans="1:10">
      <c r="A12" s="156"/>
      <c r="B12" s="156" t="s">
        <v>243</v>
      </c>
      <c r="C12" s="157" t="s">
        <v>265</v>
      </c>
      <c r="D12" s="157" t="s">
        <v>270</v>
      </c>
      <c r="E12" s="157" t="s">
        <v>271</v>
      </c>
      <c r="F12" s="157" t="s">
        <v>255</v>
      </c>
      <c r="G12" s="157" t="s">
        <v>272</v>
      </c>
      <c r="H12" s="157" t="s">
        <v>257</v>
      </c>
      <c r="I12" s="157" t="s">
        <v>250</v>
      </c>
      <c r="J12" s="156" t="s">
        <v>273</v>
      </c>
    </row>
    <row r="13" ht="45" customHeight="1" spans="1:10">
      <c r="A13" s="156"/>
      <c r="B13" s="156" t="s">
        <v>243</v>
      </c>
      <c r="C13" s="157" t="s">
        <v>274</v>
      </c>
      <c r="D13" s="157" t="s">
        <v>275</v>
      </c>
      <c r="E13" s="157" t="s">
        <v>275</v>
      </c>
      <c r="F13" s="157" t="s">
        <v>247</v>
      </c>
      <c r="G13" s="157" t="s">
        <v>248</v>
      </c>
      <c r="H13" s="157" t="s">
        <v>249</v>
      </c>
      <c r="I13" s="157" t="s">
        <v>250</v>
      </c>
      <c r="J13" s="156" t="s">
        <v>276</v>
      </c>
    </row>
    <row r="14" ht="45" customHeight="1" spans="1:10">
      <c r="A14" s="156"/>
      <c r="B14" s="156" t="s">
        <v>243</v>
      </c>
      <c r="C14" s="157" t="s">
        <v>274</v>
      </c>
      <c r="D14" s="157" t="s">
        <v>275</v>
      </c>
      <c r="E14" s="157" t="s">
        <v>277</v>
      </c>
      <c r="F14" s="157" t="s">
        <v>247</v>
      </c>
      <c r="G14" s="157" t="s">
        <v>248</v>
      </c>
      <c r="H14" s="157" t="s">
        <v>249</v>
      </c>
      <c r="I14" s="157" t="s">
        <v>250</v>
      </c>
      <c r="J14" s="156" t="s">
        <v>276</v>
      </c>
    </row>
    <row r="15" ht="45" customHeight="1" spans="1:10">
      <c r="A15" s="156"/>
      <c r="B15" s="156" t="s">
        <v>243</v>
      </c>
      <c r="C15" s="157" t="s">
        <v>274</v>
      </c>
      <c r="D15" s="157" t="s">
        <v>275</v>
      </c>
      <c r="E15" s="157" t="s">
        <v>278</v>
      </c>
      <c r="F15" s="157" t="s">
        <v>247</v>
      </c>
      <c r="G15" s="157" t="s">
        <v>248</v>
      </c>
      <c r="H15" s="157" t="s">
        <v>249</v>
      </c>
      <c r="I15" s="157" t="s">
        <v>250</v>
      </c>
      <c r="J15" s="156" t="s">
        <v>276</v>
      </c>
    </row>
    <row r="16" ht="45" customHeight="1" spans="1:10">
      <c r="A16" s="156" t="s">
        <v>230</v>
      </c>
      <c r="B16" s="156" t="s">
        <v>279</v>
      </c>
      <c r="C16" s="157" t="s">
        <v>244</v>
      </c>
      <c r="D16" s="157" t="s">
        <v>253</v>
      </c>
      <c r="E16" s="157" t="s">
        <v>280</v>
      </c>
      <c r="F16" s="157" t="s">
        <v>247</v>
      </c>
      <c r="G16" s="157" t="s">
        <v>248</v>
      </c>
      <c r="H16" s="157" t="s">
        <v>249</v>
      </c>
      <c r="I16" s="157" t="s">
        <v>250</v>
      </c>
      <c r="J16" s="156" t="s">
        <v>281</v>
      </c>
    </row>
    <row r="17" ht="45" customHeight="1" spans="1:10">
      <c r="A17" s="156"/>
      <c r="B17" s="156" t="s">
        <v>279</v>
      </c>
      <c r="C17" s="157" t="s">
        <v>244</v>
      </c>
      <c r="D17" s="157" t="s">
        <v>259</v>
      </c>
      <c r="E17" s="157" t="s">
        <v>282</v>
      </c>
      <c r="F17" s="157" t="s">
        <v>255</v>
      </c>
      <c r="G17" s="157" t="s">
        <v>261</v>
      </c>
      <c r="H17" s="157" t="s">
        <v>262</v>
      </c>
      <c r="I17" s="157" t="s">
        <v>263</v>
      </c>
      <c r="J17" s="156" t="s">
        <v>283</v>
      </c>
    </row>
    <row r="18" ht="45" customHeight="1" spans="1:10">
      <c r="A18" s="156"/>
      <c r="B18" s="156" t="s">
        <v>279</v>
      </c>
      <c r="C18" s="157" t="s">
        <v>265</v>
      </c>
      <c r="D18" s="157" t="s">
        <v>266</v>
      </c>
      <c r="E18" s="157" t="s">
        <v>284</v>
      </c>
      <c r="F18" s="157" t="s">
        <v>255</v>
      </c>
      <c r="G18" s="157" t="s">
        <v>268</v>
      </c>
      <c r="H18" s="157" t="s">
        <v>262</v>
      </c>
      <c r="I18" s="157" t="s">
        <v>250</v>
      </c>
      <c r="J18" s="156" t="s">
        <v>285</v>
      </c>
    </row>
    <row r="19" ht="45" customHeight="1" spans="1:10">
      <c r="A19" s="156"/>
      <c r="B19" s="156" t="s">
        <v>279</v>
      </c>
      <c r="C19" s="157" t="s">
        <v>265</v>
      </c>
      <c r="D19" s="157" t="s">
        <v>266</v>
      </c>
      <c r="E19" s="157" t="s">
        <v>275</v>
      </c>
      <c r="F19" s="157" t="s">
        <v>247</v>
      </c>
      <c r="G19" s="157" t="s">
        <v>286</v>
      </c>
      <c r="H19" s="157" t="s">
        <v>249</v>
      </c>
      <c r="I19" s="157" t="s">
        <v>250</v>
      </c>
      <c r="J19" s="156" t="s">
        <v>287</v>
      </c>
    </row>
    <row r="20" ht="45" customHeight="1" spans="1:10">
      <c r="A20" s="156"/>
      <c r="B20" s="156" t="s">
        <v>279</v>
      </c>
      <c r="C20" s="157" t="s">
        <v>265</v>
      </c>
      <c r="D20" s="157" t="s">
        <v>266</v>
      </c>
      <c r="E20" s="157" t="s">
        <v>288</v>
      </c>
      <c r="F20" s="157" t="s">
        <v>247</v>
      </c>
      <c r="G20" s="157" t="s">
        <v>286</v>
      </c>
      <c r="H20" s="157" t="s">
        <v>249</v>
      </c>
      <c r="I20" s="157" t="s">
        <v>250</v>
      </c>
      <c r="J20" s="156" t="s">
        <v>289</v>
      </c>
    </row>
    <row r="21" ht="45" customHeight="1" spans="1:10">
      <c r="A21" s="156"/>
      <c r="B21" s="156" t="s">
        <v>279</v>
      </c>
      <c r="C21" s="157" t="s">
        <v>274</v>
      </c>
      <c r="D21" s="157" t="s">
        <v>275</v>
      </c>
      <c r="E21" s="157" t="s">
        <v>288</v>
      </c>
      <c r="F21" s="157" t="s">
        <v>247</v>
      </c>
      <c r="G21" s="157" t="s">
        <v>286</v>
      </c>
      <c r="H21" s="157" t="s">
        <v>249</v>
      </c>
      <c r="I21" s="157" t="s">
        <v>250</v>
      </c>
      <c r="J21" s="156" t="s">
        <v>289</v>
      </c>
    </row>
  </sheetData>
  <mergeCells count="6">
    <mergeCell ref="A3:J3"/>
    <mergeCell ref="B4:C4"/>
    <mergeCell ref="A7:A15"/>
    <mergeCell ref="A16:A21"/>
    <mergeCell ref="B7:B15"/>
    <mergeCell ref="B16:B21"/>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20" sqref="C20"/>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customHeight="1" spans="1:6">
      <c r="A1" s="138" t="s">
        <v>290</v>
      </c>
      <c r="B1" s="138"/>
      <c r="C1" s="138"/>
      <c r="D1" s="1"/>
      <c r="E1" s="1"/>
      <c r="F1" s="1"/>
    </row>
    <row r="2" ht="12" customHeight="1" spans="1:6">
      <c r="A2" s="139" t="s">
        <v>290</v>
      </c>
      <c r="B2" s="139"/>
      <c r="C2" s="139"/>
      <c r="D2" s="140"/>
      <c r="E2" s="140"/>
      <c r="F2" s="137" t="s">
        <v>291</v>
      </c>
    </row>
    <row r="3" ht="42" customHeight="1" spans="1:6">
      <c r="A3" s="141" t="str">
        <f>"2025"&amp;"年部门政府性基金预算支出预算表"</f>
        <v>2025年部门政府性基金预算支出预算表</v>
      </c>
      <c r="B3" s="141" t="s">
        <v>292</v>
      </c>
      <c r="C3" s="142"/>
      <c r="D3" s="143"/>
      <c r="E3" s="143"/>
      <c r="F3" s="143"/>
    </row>
    <row r="4" ht="13.5" customHeight="1" spans="1:6">
      <c r="A4" s="144" t="str">
        <f>"单位名称："&amp;""</f>
        <v>单位名称：</v>
      </c>
      <c r="B4" s="145" t="s">
        <v>1</v>
      </c>
      <c r="C4" s="145"/>
      <c r="D4" s="140"/>
      <c r="E4" s="140"/>
      <c r="F4" s="137" t="s">
        <v>2</v>
      </c>
    </row>
    <row r="5" ht="19.5" customHeight="1" spans="1:6">
      <c r="A5" s="146" t="s">
        <v>167</v>
      </c>
      <c r="B5" s="147" t="s">
        <v>71</v>
      </c>
      <c r="C5" s="146" t="s">
        <v>72</v>
      </c>
      <c r="D5" s="11" t="s">
        <v>293</v>
      </c>
      <c r="E5" s="11"/>
      <c r="F5" s="12"/>
    </row>
    <row r="6" ht="18.75" customHeight="1" spans="1:6">
      <c r="A6" s="146"/>
      <c r="B6" s="147"/>
      <c r="C6" s="146"/>
      <c r="D6" s="148" t="s">
        <v>56</v>
      </c>
      <c r="E6" s="10" t="s">
        <v>74</v>
      </c>
      <c r="F6" s="15" t="s">
        <v>75</v>
      </c>
    </row>
    <row r="7" ht="18.75" customHeight="1" spans="1:6">
      <c r="A7" s="149">
        <v>1</v>
      </c>
      <c r="B7" s="150" t="s">
        <v>82</v>
      </c>
      <c r="C7" s="149">
        <v>3</v>
      </c>
      <c r="D7" s="151">
        <v>4</v>
      </c>
      <c r="E7" s="151">
        <v>5</v>
      </c>
      <c r="F7" s="151">
        <v>6</v>
      </c>
    </row>
    <row r="8" ht="21" customHeight="1" spans="1:6">
      <c r="A8" s="34"/>
      <c r="B8" s="34"/>
      <c r="C8" s="34"/>
      <c r="D8" s="93"/>
      <c r="E8" s="93"/>
      <c r="F8" s="93"/>
    </row>
    <row r="9" ht="21" customHeight="1" spans="1:6">
      <c r="A9" s="34"/>
      <c r="B9" s="34"/>
      <c r="C9" s="34"/>
      <c r="D9" s="93"/>
      <c r="E9" s="93"/>
      <c r="F9" s="93"/>
    </row>
    <row r="10" ht="18.75" customHeight="1" spans="1:6">
      <c r="A10" s="152" t="s">
        <v>155</v>
      </c>
      <c r="B10" s="152" t="s">
        <v>155</v>
      </c>
      <c r="C10" s="153" t="s">
        <v>155</v>
      </c>
      <c r="D10" s="93"/>
      <c r="E10" s="93"/>
      <c r="F10" s="93"/>
    </row>
    <row r="11" customHeight="1" spans="1:3">
      <c r="A11" s="29" t="s">
        <v>290</v>
      </c>
      <c r="B11" s="29"/>
      <c r="C11" s="29"/>
    </row>
  </sheetData>
  <mergeCells count="10">
    <mergeCell ref="A1:C1"/>
    <mergeCell ref="A2:C2"/>
    <mergeCell ref="A3:F3"/>
    <mergeCell ref="B4:C4"/>
    <mergeCell ref="D5:F5"/>
    <mergeCell ref="A10:C10"/>
    <mergeCell ref="A11:C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A1" sqref="A1:C1"/>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customHeight="1" spans="1:19">
      <c r="A1" s="43" t="s">
        <v>294</v>
      </c>
      <c r="B1" s="43"/>
      <c r="C1" s="43"/>
      <c r="D1" s="1"/>
      <c r="E1" s="1"/>
      <c r="F1" s="1"/>
      <c r="G1" s="1"/>
      <c r="H1" s="1"/>
      <c r="I1" s="1"/>
      <c r="J1" s="1"/>
      <c r="K1" s="1"/>
      <c r="L1" s="1"/>
      <c r="M1" s="1"/>
      <c r="N1" s="1"/>
      <c r="O1" s="1"/>
      <c r="P1" s="1"/>
      <c r="Q1" s="1"/>
      <c r="R1" s="1"/>
      <c r="S1" s="1"/>
    </row>
    <row r="2" ht="15.75" customHeight="1" spans="2:19">
      <c r="B2" s="98"/>
      <c r="C2" s="98"/>
      <c r="R2" s="3"/>
      <c r="S2" s="3" t="s">
        <v>295</v>
      </c>
    </row>
    <row r="3" ht="41.25" customHeight="1" spans="1:19">
      <c r="A3" s="86" t="str">
        <f>"2025"&amp;"年部门政府采购预算表"</f>
        <v>2025年部门政府采购预算表</v>
      </c>
      <c r="B3" s="76"/>
      <c r="C3" s="76"/>
      <c r="D3" s="4"/>
      <c r="E3" s="4"/>
      <c r="F3" s="4"/>
      <c r="G3" s="4"/>
      <c r="H3" s="4"/>
      <c r="I3" s="4"/>
      <c r="J3" s="4"/>
      <c r="K3" s="4"/>
      <c r="L3" s="4"/>
      <c r="M3" s="76"/>
      <c r="N3" s="4"/>
      <c r="O3" s="4"/>
      <c r="P3" s="76"/>
      <c r="Q3" s="4"/>
      <c r="R3" s="76"/>
      <c r="S3" s="76"/>
    </row>
    <row r="4" ht="18.75" customHeight="1" spans="1:19">
      <c r="A4" s="127" t="str">
        <f>"单位名称："&amp;""</f>
        <v>单位名称：</v>
      </c>
      <c r="B4" s="5" t="s">
        <v>1</v>
      </c>
      <c r="C4" s="5"/>
      <c r="D4" s="127"/>
      <c r="E4" s="127"/>
      <c r="F4" s="127"/>
      <c r="G4" s="127"/>
      <c r="H4" s="127"/>
      <c r="I4" s="6"/>
      <c r="J4" s="6"/>
      <c r="K4" s="6"/>
      <c r="L4" s="6"/>
      <c r="R4" s="7"/>
      <c r="S4" s="137" t="s">
        <v>2</v>
      </c>
    </row>
    <row r="5" ht="15.75" customHeight="1" spans="1:19">
      <c r="A5" s="9" t="s">
        <v>166</v>
      </c>
      <c r="B5" s="102" t="s">
        <v>167</v>
      </c>
      <c r="C5" s="102" t="s">
        <v>296</v>
      </c>
      <c r="D5" s="103" t="s">
        <v>297</v>
      </c>
      <c r="E5" s="103" t="s">
        <v>298</v>
      </c>
      <c r="F5" s="103" t="s">
        <v>299</v>
      </c>
      <c r="G5" s="103" t="s">
        <v>300</v>
      </c>
      <c r="H5" s="103" t="s">
        <v>301</v>
      </c>
      <c r="I5" s="117" t="s">
        <v>174</v>
      </c>
      <c r="J5" s="117"/>
      <c r="K5" s="117"/>
      <c r="L5" s="117"/>
      <c r="M5" s="118"/>
      <c r="N5" s="117"/>
      <c r="O5" s="117"/>
      <c r="P5" s="94"/>
      <c r="Q5" s="117"/>
      <c r="R5" s="118"/>
      <c r="S5" s="95"/>
    </row>
    <row r="6" ht="17.25" customHeight="1" spans="1:19">
      <c r="A6" s="14"/>
      <c r="B6" s="104"/>
      <c r="C6" s="104"/>
      <c r="D6" s="105"/>
      <c r="E6" s="105"/>
      <c r="F6" s="105"/>
      <c r="G6" s="105"/>
      <c r="H6" s="105"/>
      <c r="I6" s="105" t="s">
        <v>56</v>
      </c>
      <c r="J6" s="105" t="s">
        <v>59</v>
      </c>
      <c r="K6" s="105" t="s">
        <v>302</v>
      </c>
      <c r="L6" s="105" t="s">
        <v>303</v>
      </c>
      <c r="M6" s="119" t="s">
        <v>304</v>
      </c>
      <c r="N6" s="120" t="s">
        <v>305</v>
      </c>
      <c r="O6" s="120"/>
      <c r="P6" s="125"/>
      <c r="Q6" s="120"/>
      <c r="R6" s="126"/>
      <c r="S6" s="106"/>
    </row>
    <row r="7" ht="54" customHeight="1" spans="1:19">
      <c r="A7" s="17"/>
      <c r="B7" s="106"/>
      <c r="C7" s="106"/>
      <c r="D7" s="107"/>
      <c r="E7" s="107"/>
      <c r="F7" s="107"/>
      <c r="G7" s="107"/>
      <c r="H7" s="107"/>
      <c r="I7" s="107"/>
      <c r="J7" s="107" t="s">
        <v>58</v>
      </c>
      <c r="K7" s="107"/>
      <c r="L7" s="107"/>
      <c r="M7" s="121"/>
      <c r="N7" s="107" t="s">
        <v>58</v>
      </c>
      <c r="O7" s="107" t="s">
        <v>65</v>
      </c>
      <c r="P7" s="106" t="s">
        <v>66</v>
      </c>
      <c r="Q7" s="107" t="s">
        <v>67</v>
      </c>
      <c r="R7" s="121" t="s">
        <v>68</v>
      </c>
      <c r="S7" s="106" t="s">
        <v>69</v>
      </c>
    </row>
    <row r="8" ht="18" customHeight="1" spans="1:19">
      <c r="A8" s="128">
        <v>1</v>
      </c>
      <c r="B8" s="128" t="s">
        <v>82</v>
      </c>
      <c r="C8" s="129">
        <v>3</v>
      </c>
      <c r="D8" s="129">
        <v>4</v>
      </c>
      <c r="E8" s="128">
        <v>5</v>
      </c>
      <c r="F8" s="128">
        <v>6</v>
      </c>
      <c r="G8" s="128">
        <v>7</v>
      </c>
      <c r="H8" s="128">
        <v>8</v>
      </c>
      <c r="I8" s="128">
        <v>9</v>
      </c>
      <c r="J8" s="128">
        <v>10</v>
      </c>
      <c r="K8" s="128">
        <v>11</v>
      </c>
      <c r="L8" s="128">
        <v>12</v>
      </c>
      <c r="M8" s="128">
        <v>13</v>
      </c>
      <c r="N8" s="128">
        <v>14</v>
      </c>
      <c r="O8" s="128">
        <v>15</v>
      </c>
      <c r="P8" s="128">
        <v>16</v>
      </c>
      <c r="Q8" s="128">
        <v>17</v>
      </c>
      <c r="R8" s="128">
        <v>18</v>
      </c>
      <c r="S8" s="128">
        <v>19</v>
      </c>
    </row>
    <row r="9" ht="21" customHeight="1" spans="1:19">
      <c r="A9" s="108"/>
      <c r="B9" s="109"/>
      <c r="C9" s="109"/>
      <c r="D9" s="110"/>
      <c r="E9" s="110"/>
      <c r="F9" s="110"/>
      <c r="G9" s="130"/>
      <c r="H9" s="93"/>
      <c r="I9" s="93"/>
      <c r="J9" s="93"/>
      <c r="K9" s="93"/>
      <c r="L9" s="93"/>
      <c r="M9" s="93"/>
      <c r="N9" s="93"/>
      <c r="O9" s="93"/>
      <c r="P9" s="93"/>
      <c r="Q9" s="93"/>
      <c r="R9" s="93"/>
      <c r="S9" s="93"/>
    </row>
    <row r="10" ht="21" customHeight="1" spans="1:19">
      <c r="A10" s="111" t="s">
        <v>155</v>
      </c>
      <c r="B10" s="112"/>
      <c r="C10" s="112"/>
      <c r="D10" s="113"/>
      <c r="E10" s="113"/>
      <c r="F10" s="113"/>
      <c r="G10" s="131"/>
      <c r="H10" s="93"/>
      <c r="I10" s="93"/>
      <c r="J10" s="93"/>
      <c r="K10" s="93"/>
      <c r="L10" s="93"/>
      <c r="M10" s="93"/>
      <c r="N10" s="93"/>
      <c r="O10" s="93"/>
      <c r="P10" s="93"/>
      <c r="Q10" s="93"/>
      <c r="R10" s="93"/>
      <c r="S10" s="93"/>
    </row>
    <row r="11" ht="21" customHeight="1" spans="1:19">
      <c r="A11" s="132" t="s">
        <v>306</v>
      </c>
      <c r="B11" s="133"/>
      <c r="C11" s="133"/>
      <c r="D11" s="132"/>
      <c r="E11" s="132"/>
      <c r="F11" s="132"/>
      <c r="G11" s="134"/>
      <c r="H11" s="135"/>
      <c r="I11" s="135"/>
      <c r="J11" s="135"/>
      <c r="K11" s="135"/>
      <c r="L11" s="135"/>
      <c r="M11" s="135"/>
      <c r="N11" s="135"/>
      <c r="O11" s="135"/>
      <c r="P11" s="135"/>
      <c r="Q11" s="135"/>
      <c r="R11" s="135"/>
      <c r="S11" s="135"/>
    </row>
    <row r="12" customHeight="1" spans="1:2">
      <c r="A12" s="136" t="s">
        <v>307</v>
      </c>
      <c r="B12" s="136"/>
    </row>
  </sheetData>
  <mergeCells count="20">
    <mergeCell ref="A1:C1"/>
    <mergeCell ref="A3:S3"/>
    <mergeCell ref="I5:S5"/>
    <mergeCell ref="N6:S6"/>
    <mergeCell ref="A10:G10"/>
    <mergeCell ref="A11:S11"/>
    <mergeCell ref="A12:B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tabSelected="1" workbookViewId="0">
      <pane ySplit="1" topLeftCell="A2" activePane="bottomLeft" state="frozen"/>
      <selection/>
      <selection pane="bottomLeft" activeCell="C18" sqref="C17:C18"/>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97" t="s">
        <v>308</v>
      </c>
      <c r="B2" s="97"/>
      <c r="C2" s="97"/>
      <c r="D2" s="98"/>
      <c r="E2" s="98"/>
      <c r="F2" s="98"/>
      <c r="G2" s="98"/>
      <c r="H2" s="99"/>
      <c r="I2" s="99"/>
      <c r="J2" s="99"/>
      <c r="K2" s="99"/>
      <c r="L2" s="99"/>
      <c r="M2" s="99"/>
      <c r="N2" s="114"/>
      <c r="O2" s="99"/>
      <c r="P2" s="99"/>
      <c r="Q2" s="98"/>
      <c r="R2" s="99"/>
      <c r="S2" s="123"/>
      <c r="T2" s="123" t="s">
        <v>309</v>
      </c>
    </row>
    <row r="3" ht="41.25" customHeight="1" spans="1:20">
      <c r="A3" s="86" t="str">
        <f>"2025"&amp;"年部门政府购买服务预算表"</f>
        <v>2025年部门政府购买服务预算表</v>
      </c>
      <c r="B3" s="76"/>
      <c r="C3" s="76"/>
      <c r="D3" s="76"/>
      <c r="E3" s="76"/>
      <c r="F3" s="76"/>
      <c r="G3" s="76"/>
      <c r="H3" s="100"/>
      <c r="I3" s="100"/>
      <c r="J3" s="100"/>
      <c r="K3" s="100"/>
      <c r="L3" s="100"/>
      <c r="M3" s="100"/>
      <c r="N3" s="115"/>
      <c r="O3" s="100"/>
      <c r="P3" s="100"/>
      <c r="Q3" s="76"/>
      <c r="R3" s="100"/>
      <c r="S3" s="115"/>
      <c r="T3" s="76"/>
    </row>
    <row r="4" ht="22.5" customHeight="1" spans="1:20">
      <c r="A4" s="87" t="str">
        <f>"单位名称："&amp;""</f>
        <v>单位名称：</v>
      </c>
      <c r="B4" s="101" t="s">
        <v>1</v>
      </c>
      <c r="C4" s="101"/>
      <c r="D4" s="101"/>
      <c r="E4" s="101"/>
      <c r="F4" s="101"/>
      <c r="G4" s="101"/>
      <c r="H4" s="87"/>
      <c r="I4" s="87"/>
      <c r="J4" s="116"/>
      <c r="K4" s="116"/>
      <c r="L4" s="116"/>
      <c r="M4" s="116"/>
      <c r="N4" s="114"/>
      <c r="O4" s="99"/>
      <c r="P4" s="99"/>
      <c r="Q4" s="98"/>
      <c r="R4" s="99"/>
      <c r="S4" s="124"/>
      <c r="T4" s="123" t="s">
        <v>2</v>
      </c>
    </row>
    <row r="5" ht="24" customHeight="1" spans="1:20">
      <c r="A5" s="9" t="s">
        <v>166</v>
      </c>
      <c r="B5" s="102" t="s">
        <v>167</v>
      </c>
      <c r="C5" s="102" t="s">
        <v>296</v>
      </c>
      <c r="D5" s="102" t="s">
        <v>310</v>
      </c>
      <c r="E5" s="102" t="s">
        <v>311</v>
      </c>
      <c r="F5" s="102" t="s">
        <v>312</v>
      </c>
      <c r="G5" s="102" t="s">
        <v>313</v>
      </c>
      <c r="H5" s="103" t="s">
        <v>314</v>
      </c>
      <c r="I5" s="103" t="s">
        <v>315</v>
      </c>
      <c r="J5" s="117" t="s">
        <v>174</v>
      </c>
      <c r="K5" s="117"/>
      <c r="L5" s="117"/>
      <c r="M5" s="117"/>
      <c r="N5" s="118"/>
      <c r="O5" s="117"/>
      <c r="P5" s="117"/>
      <c r="Q5" s="94"/>
      <c r="R5" s="117"/>
      <c r="S5" s="118"/>
      <c r="T5" s="95"/>
    </row>
    <row r="6" ht="24" customHeight="1" spans="1:20">
      <c r="A6" s="14"/>
      <c r="B6" s="104"/>
      <c r="C6" s="104"/>
      <c r="D6" s="104"/>
      <c r="E6" s="104"/>
      <c r="F6" s="104"/>
      <c r="G6" s="104"/>
      <c r="H6" s="105"/>
      <c r="I6" s="105"/>
      <c r="J6" s="105" t="s">
        <v>56</v>
      </c>
      <c r="K6" s="105" t="s">
        <v>59</v>
      </c>
      <c r="L6" s="105" t="s">
        <v>302</v>
      </c>
      <c r="M6" s="105" t="s">
        <v>303</v>
      </c>
      <c r="N6" s="119" t="s">
        <v>304</v>
      </c>
      <c r="O6" s="120" t="s">
        <v>305</v>
      </c>
      <c r="P6" s="120"/>
      <c r="Q6" s="125"/>
      <c r="R6" s="120"/>
      <c r="S6" s="126"/>
      <c r="T6" s="106"/>
    </row>
    <row r="7" ht="54" customHeight="1" spans="1:20">
      <c r="A7" s="17"/>
      <c r="B7" s="106"/>
      <c r="C7" s="106"/>
      <c r="D7" s="106"/>
      <c r="E7" s="106"/>
      <c r="F7" s="106"/>
      <c r="G7" s="106"/>
      <c r="H7" s="107"/>
      <c r="I7" s="107"/>
      <c r="J7" s="107"/>
      <c r="K7" s="107" t="s">
        <v>58</v>
      </c>
      <c r="L7" s="107"/>
      <c r="M7" s="107"/>
      <c r="N7" s="121"/>
      <c r="O7" s="107" t="s">
        <v>58</v>
      </c>
      <c r="P7" s="107" t="s">
        <v>65</v>
      </c>
      <c r="Q7" s="106" t="s">
        <v>66</v>
      </c>
      <c r="R7" s="107" t="s">
        <v>67</v>
      </c>
      <c r="S7" s="121" t="s">
        <v>68</v>
      </c>
      <c r="T7" s="106" t="s">
        <v>69</v>
      </c>
    </row>
    <row r="8" ht="17.25" customHeight="1" spans="1:20">
      <c r="A8" s="18">
        <v>1</v>
      </c>
      <c r="B8" s="106">
        <v>2</v>
      </c>
      <c r="C8" s="18">
        <v>3</v>
      </c>
      <c r="D8" s="18">
        <v>4</v>
      </c>
      <c r="E8" s="106">
        <v>5</v>
      </c>
      <c r="F8" s="18">
        <v>6</v>
      </c>
      <c r="G8" s="18">
        <v>7</v>
      </c>
      <c r="H8" s="106">
        <v>8</v>
      </c>
      <c r="I8" s="18">
        <v>9</v>
      </c>
      <c r="J8" s="18">
        <v>10</v>
      </c>
      <c r="K8" s="106">
        <v>11</v>
      </c>
      <c r="L8" s="18">
        <v>12</v>
      </c>
      <c r="M8" s="18">
        <v>13</v>
      </c>
      <c r="N8" s="106">
        <v>14</v>
      </c>
      <c r="O8" s="18">
        <v>15</v>
      </c>
      <c r="P8" s="18">
        <v>16</v>
      </c>
      <c r="Q8" s="106">
        <v>17</v>
      </c>
      <c r="R8" s="18">
        <v>18</v>
      </c>
      <c r="S8" s="18">
        <v>19</v>
      </c>
      <c r="T8" s="18">
        <v>20</v>
      </c>
    </row>
    <row r="9" ht="21" customHeight="1" spans="1:20">
      <c r="A9" s="108"/>
      <c r="B9" s="109"/>
      <c r="C9" s="109"/>
      <c r="D9" s="109"/>
      <c r="E9" s="109"/>
      <c r="F9" s="109"/>
      <c r="G9" s="109"/>
      <c r="H9" s="110"/>
      <c r="I9" s="110"/>
      <c r="J9" s="93"/>
      <c r="K9" s="93"/>
      <c r="L9" s="93"/>
      <c r="M9" s="93"/>
      <c r="N9" s="93"/>
      <c r="O9" s="93"/>
      <c r="P9" s="93"/>
      <c r="Q9" s="93"/>
      <c r="R9" s="93"/>
      <c r="S9" s="93"/>
      <c r="T9" s="93"/>
    </row>
    <row r="10" ht="21" customHeight="1" spans="1:20">
      <c r="A10" s="111" t="s">
        <v>155</v>
      </c>
      <c r="B10" s="112"/>
      <c r="C10" s="112"/>
      <c r="D10" s="112"/>
      <c r="E10" s="112"/>
      <c r="F10" s="112"/>
      <c r="G10" s="112"/>
      <c r="H10" s="113"/>
      <c r="I10" s="122"/>
      <c r="J10" s="93"/>
      <c r="K10" s="93"/>
      <c r="L10" s="93"/>
      <c r="M10" s="93"/>
      <c r="N10" s="93"/>
      <c r="O10" s="93"/>
      <c r="P10" s="93"/>
      <c r="Q10" s="93"/>
      <c r="R10" s="93"/>
      <c r="S10" s="93"/>
      <c r="T10" s="93"/>
    </row>
    <row r="12" customHeight="1" spans="1:3">
      <c r="A12" s="29" t="s">
        <v>316</v>
      </c>
      <c r="B12" s="29"/>
      <c r="C12" s="29"/>
    </row>
  </sheetData>
  <mergeCells count="20">
    <mergeCell ref="A2:C2"/>
    <mergeCell ref="A3:T3"/>
    <mergeCell ref="J5:T5"/>
    <mergeCell ref="O6:T6"/>
    <mergeCell ref="A10:I10"/>
    <mergeCell ref="A12:C1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B16" sqref="B16"/>
    </sheetView>
  </sheetViews>
  <sheetFormatPr defaultColWidth="9.13888888888889" defaultRowHeight="14.25" customHeight="1"/>
  <cols>
    <col min="1" max="1" width="37.7037037037037"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1:24">
      <c r="A2" s="29" t="s">
        <v>317</v>
      </c>
      <c r="B2" s="29"/>
      <c r="C2" s="29"/>
      <c r="D2" s="30"/>
      <c r="W2" s="3"/>
      <c r="X2" s="3" t="s">
        <v>318</v>
      </c>
    </row>
    <row r="3" ht="41.25" customHeight="1" spans="1:24">
      <c r="A3" s="86" t="str">
        <f>"2025"&amp;"年区对下转移支付预算表"</f>
        <v>2025年区对下转移支付预算表</v>
      </c>
      <c r="B3" s="4"/>
      <c r="C3" s="4"/>
      <c r="D3" s="4"/>
      <c r="E3" s="4"/>
      <c r="F3" s="4"/>
      <c r="G3" s="4"/>
      <c r="H3" s="4"/>
      <c r="I3" s="4"/>
      <c r="J3" s="4"/>
      <c r="K3" s="4"/>
      <c r="L3" s="4"/>
      <c r="M3" s="4"/>
      <c r="N3" s="4"/>
      <c r="O3" s="4"/>
      <c r="P3" s="4"/>
      <c r="Q3" s="4"/>
      <c r="R3" s="4"/>
      <c r="S3" s="4"/>
      <c r="T3" s="4"/>
      <c r="U3" s="4"/>
      <c r="V3" s="4"/>
      <c r="W3" s="76"/>
      <c r="X3" s="76"/>
    </row>
    <row r="4" ht="18" customHeight="1" spans="1:24">
      <c r="A4" s="87" t="str">
        <f>"单位名称："&amp;""</f>
        <v>单位名称：</v>
      </c>
      <c r="B4" s="88" t="s">
        <v>1</v>
      </c>
      <c r="C4" s="88"/>
      <c r="D4" s="87"/>
      <c r="E4" s="87"/>
      <c r="F4" s="87"/>
      <c r="G4" s="87"/>
      <c r="H4" s="87"/>
      <c r="I4" s="87"/>
      <c r="W4" s="7"/>
      <c r="X4" s="7" t="s">
        <v>2</v>
      </c>
    </row>
    <row r="5" ht="19.5" customHeight="1" spans="1:24">
      <c r="A5" s="89" t="s">
        <v>319</v>
      </c>
      <c r="B5" s="90" t="s">
        <v>174</v>
      </c>
      <c r="C5" s="90"/>
      <c r="D5" s="90"/>
      <c r="E5" s="11" t="s">
        <v>320</v>
      </c>
      <c r="F5" s="11"/>
      <c r="G5" s="11"/>
      <c r="H5" s="11"/>
      <c r="I5" s="11"/>
      <c r="J5" s="11"/>
      <c r="K5" s="11"/>
      <c r="L5" s="11"/>
      <c r="M5" s="11"/>
      <c r="N5" s="11"/>
      <c r="O5" s="11"/>
      <c r="P5" s="11"/>
      <c r="Q5" s="11"/>
      <c r="R5" s="11"/>
      <c r="S5" s="11"/>
      <c r="T5" s="11"/>
      <c r="U5" s="11"/>
      <c r="V5" s="11"/>
      <c r="W5" s="94"/>
      <c r="X5" s="95"/>
    </row>
    <row r="6" ht="40.5" customHeight="1" spans="1:24">
      <c r="A6" s="18"/>
      <c r="B6" s="32" t="s">
        <v>56</v>
      </c>
      <c r="C6" s="14" t="s">
        <v>59</v>
      </c>
      <c r="D6" s="91" t="s">
        <v>302</v>
      </c>
      <c r="E6" s="53" t="s">
        <v>321</v>
      </c>
      <c r="F6" s="53" t="s">
        <v>322</v>
      </c>
      <c r="G6" s="53" t="s">
        <v>323</v>
      </c>
      <c r="H6" s="53" t="s">
        <v>324</v>
      </c>
      <c r="I6" s="53" t="s">
        <v>325</v>
      </c>
      <c r="J6" s="53" t="s">
        <v>326</v>
      </c>
      <c r="K6" s="53" t="s">
        <v>327</v>
      </c>
      <c r="L6" s="53" t="s">
        <v>328</v>
      </c>
      <c r="M6" s="53" t="s">
        <v>329</v>
      </c>
      <c r="N6" s="53" t="s">
        <v>330</v>
      </c>
      <c r="O6" s="53" t="s">
        <v>331</v>
      </c>
      <c r="P6" s="53" t="s">
        <v>332</v>
      </c>
      <c r="Q6" s="53" t="s">
        <v>333</v>
      </c>
      <c r="R6" s="53" t="s">
        <v>334</v>
      </c>
      <c r="S6" s="53" t="s">
        <v>335</v>
      </c>
      <c r="T6" s="53" t="s">
        <v>336</v>
      </c>
      <c r="U6" s="53" t="s">
        <v>337</v>
      </c>
      <c r="V6" s="53" t="s">
        <v>338</v>
      </c>
      <c r="W6" s="53" t="s">
        <v>339</v>
      </c>
      <c r="X6" s="96" t="s">
        <v>340</v>
      </c>
    </row>
    <row r="7" ht="19.5" customHeight="1" spans="1:24">
      <c r="A7" s="19">
        <v>1</v>
      </c>
      <c r="B7" s="19">
        <v>2</v>
      </c>
      <c r="C7" s="19">
        <v>3</v>
      </c>
      <c r="D7" s="92">
        <v>4</v>
      </c>
      <c r="E7" s="41">
        <v>5</v>
      </c>
      <c r="F7" s="19">
        <v>6</v>
      </c>
      <c r="G7" s="19">
        <v>7</v>
      </c>
      <c r="H7" s="92">
        <v>8</v>
      </c>
      <c r="I7" s="19">
        <v>9</v>
      </c>
      <c r="J7" s="19">
        <v>10</v>
      </c>
      <c r="K7" s="19">
        <v>11</v>
      </c>
      <c r="L7" s="92">
        <v>12</v>
      </c>
      <c r="M7" s="19">
        <v>13</v>
      </c>
      <c r="N7" s="19">
        <v>14</v>
      </c>
      <c r="O7" s="19">
        <v>15</v>
      </c>
      <c r="P7" s="92">
        <v>16</v>
      </c>
      <c r="Q7" s="19">
        <v>17</v>
      </c>
      <c r="R7" s="19">
        <v>18</v>
      </c>
      <c r="S7" s="19">
        <v>19</v>
      </c>
      <c r="T7" s="92">
        <v>20</v>
      </c>
      <c r="U7" s="92">
        <v>21</v>
      </c>
      <c r="V7" s="92">
        <v>22</v>
      </c>
      <c r="W7" s="41">
        <v>23</v>
      </c>
      <c r="X7" s="41">
        <v>24</v>
      </c>
    </row>
    <row r="8" ht="19.5" customHeight="1" spans="1:24">
      <c r="A8" s="33"/>
      <c r="B8" s="93"/>
      <c r="C8" s="93"/>
      <c r="D8" s="93"/>
      <c r="E8" s="93"/>
      <c r="F8" s="93"/>
      <c r="G8" s="93"/>
      <c r="H8" s="93"/>
      <c r="I8" s="93"/>
      <c r="J8" s="93"/>
      <c r="K8" s="93"/>
      <c r="L8" s="93"/>
      <c r="M8" s="93"/>
      <c r="N8" s="93"/>
      <c r="O8" s="93"/>
      <c r="P8" s="93"/>
      <c r="Q8" s="93"/>
      <c r="R8" s="93"/>
      <c r="S8" s="93"/>
      <c r="T8" s="93"/>
      <c r="U8" s="93"/>
      <c r="V8" s="93"/>
      <c r="W8" s="93"/>
      <c r="X8" s="93"/>
    </row>
    <row r="9" ht="19.5" customHeight="1" spans="1:24">
      <c r="A9" s="83"/>
      <c r="B9" s="93"/>
      <c r="C9" s="93"/>
      <c r="D9" s="93"/>
      <c r="E9" s="93"/>
      <c r="F9" s="93"/>
      <c r="G9" s="93"/>
      <c r="H9" s="93"/>
      <c r="I9" s="93"/>
      <c r="J9" s="93"/>
      <c r="K9" s="93"/>
      <c r="L9" s="93"/>
      <c r="M9" s="93"/>
      <c r="N9" s="93"/>
      <c r="O9" s="93"/>
      <c r="P9" s="93"/>
      <c r="Q9" s="93"/>
      <c r="R9" s="93"/>
      <c r="S9" s="93"/>
      <c r="T9" s="93"/>
      <c r="U9" s="93"/>
      <c r="V9" s="93"/>
      <c r="W9" s="93"/>
      <c r="X9" s="93"/>
    </row>
    <row r="11" customHeight="1" spans="1:3">
      <c r="A11" s="29" t="s">
        <v>317</v>
      </c>
      <c r="B11" s="29"/>
      <c r="C11" s="29"/>
    </row>
  </sheetData>
  <mergeCells count="7">
    <mergeCell ref="A2:D2"/>
    <mergeCell ref="A3:X3"/>
    <mergeCell ref="B4:C4"/>
    <mergeCell ref="B5:D5"/>
    <mergeCell ref="E5:X5"/>
    <mergeCell ref="A11:C11"/>
    <mergeCell ref="A5:A6"/>
  </mergeCells>
  <printOptions horizontalCentered="1"/>
  <pageMargins left="0.96" right="0.96" top="0.72" bottom="0.72" header="0" footer="0"/>
  <pageSetup paperSize="9" scale="2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B22" sqref="B22"/>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6.5" customHeight="1" spans="1:10">
      <c r="A2" s="29" t="s">
        <v>341</v>
      </c>
      <c r="B2" s="29"/>
      <c r="C2" s="29"/>
      <c r="D2" s="29"/>
      <c r="J2" s="3" t="s">
        <v>342</v>
      </c>
    </row>
    <row r="3" ht="41.25" customHeight="1" spans="1:10">
      <c r="A3" s="75" t="str">
        <f>"2025"&amp;"年区对下转移支付绩效目标表"</f>
        <v>2025年区对下转移支付绩效目标表</v>
      </c>
      <c r="B3" s="4"/>
      <c r="C3" s="4"/>
      <c r="D3" s="4"/>
      <c r="E3" s="4"/>
      <c r="F3" s="76"/>
      <c r="G3" s="4"/>
      <c r="H3" s="76"/>
      <c r="I3" s="76"/>
      <c r="J3" s="4"/>
    </row>
    <row r="4" ht="17.25" customHeight="1" spans="1:8">
      <c r="A4" s="5" t="str">
        <f>"单位名称："&amp;""</f>
        <v>单位名称：</v>
      </c>
      <c r="B4" s="77" t="s">
        <v>1</v>
      </c>
      <c r="C4" s="77"/>
      <c r="D4" s="5"/>
      <c r="E4" s="5"/>
      <c r="F4" s="5"/>
      <c r="G4" s="5"/>
      <c r="H4" s="5"/>
    </row>
    <row r="5" ht="44.25" customHeight="1" spans="1:10">
      <c r="A5" s="78" t="s">
        <v>319</v>
      </c>
      <c r="B5" s="79" t="s">
        <v>234</v>
      </c>
      <c r="C5" s="79" t="s">
        <v>235</v>
      </c>
      <c r="D5" s="80" t="s">
        <v>236</v>
      </c>
      <c r="E5" s="81" t="s">
        <v>237</v>
      </c>
      <c r="F5" s="82" t="s">
        <v>238</v>
      </c>
      <c r="G5" s="81" t="s">
        <v>239</v>
      </c>
      <c r="H5" s="82" t="s">
        <v>240</v>
      </c>
      <c r="I5" s="82" t="s">
        <v>241</v>
      </c>
      <c r="J5" s="81" t="s">
        <v>242</v>
      </c>
    </row>
    <row r="6" ht="14.25" customHeight="1" spans="1:10">
      <c r="A6" s="81">
        <v>1</v>
      </c>
      <c r="B6" s="17">
        <v>2</v>
      </c>
      <c r="C6" s="17">
        <v>3</v>
      </c>
      <c r="D6" s="81">
        <v>4</v>
      </c>
      <c r="E6" s="81">
        <v>5</v>
      </c>
      <c r="F6" s="82">
        <v>6</v>
      </c>
      <c r="G6" s="81">
        <v>7</v>
      </c>
      <c r="H6" s="82">
        <v>8</v>
      </c>
      <c r="I6" s="82">
        <v>9</v>
      </c>
      <c r="J6" s="81">
        <v>10</v>
      </c>
    </row>
    <row r="7" ht="42" customHeight="1" spans="1:10">
      <c r="A7" s="33"/>
      <c r="B7" s="83"/>
      <c r="C7" s="83"/>
      <c r="D7" s="83"/>
      <c r="E7" s="84"/>
      <c r="F7" s="85"/>
      <c r="G7" s="84"/>
      <c r="H7" s="85"/>
      <c r="I7" s="85"/>
      <c r="J7" s="84"/>
    </row>
    <row r="8" ht="42" customHeight="1" spans="1:10">
      <c r="A8" s="33"/>
      <c r="B8" s="34"/>
      <c r="C8" s="34"/>
      <c r="D8" s="34"/>
      <c r="E8" s="33"/>
      <c r="F8" s="34"/>
      <c r="G8" s="33"/>
      <c r="H8" s="34"/>
      <c r="I8" s="34"/>
      <c r="J8" s="33"/>
    </row>
    <row r="10" customHeight="1" spans="1:4">
      <c r="A10" s="29" t="s">
        <v>341</v>
      </c>
      <c r="B10" s="29"/>
      <c r="C10" s="29"/>
      <c r="D10" s="29"/>
    </row>
  </sheetData>
  <mergeCells count="4">
    <mergeCell ref="A2:D2"/>
    <mergeCell ref="A3:J3"/>
    <mergeCell ref="B4:C4"/>
    <mergeCell ref="A10:D10"/>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D21" sqref="D21"/>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43" t="s">
        <v>343</v>
      </c>
      <c r="B1" s="43"/>
      <c r="C1" s="43"/>
      <c r="D1" s="1"/>
      <c r="E1" s="1"/>
      <c r="F1" s="1"/>
      <c r="G1" s="1"/>
      <c r="H1" s="1"/>
      <c r="I1" s="1"/>
    </row>
    <row r="2" customHeight="1" spans="1:9">
      <c r="A2" s="44" t="s">
        <v>344</v>
      </c>
      <c r="B2" s="45"/>
      <c r="C2" s="45"/>
      <c r="D2" s="46"/>
      <c r="E2" s="46"/>
      <c r="F2" s="46"/>
      <c r="G2" s="45"/>
      <c r="H2" s="45"/>
      <c r="I2" s="46"/>
    </row>
    <row r="3" ht="41.25" customHeight="1" spans="1:9">
      <c r="A3" s="47" t="str">
        <f>"2025"&amp;"年新增资产配置预算表"</f>
        <v>2025年新增资产配置预算表</v>
      </c>
      <c r="B3" s="48"/>
      <c r="C3" s="48"/>
      <c r="D3" s="49"/>
      <c r="E3" s="49"/>
      <c r="F3" s="49"/>
      <c r="G3" s="48"/>
      <c r="H3" s="48"/>
      <c r="I3" s="49"/>
    </row>
    <row r="4" customHeight="1" spans="1:9">
      <c r="A4" s="50" t="str">
        <f>"单位名称："&amp;""</f>
        <v>单位名称：</v>
      </c>
      <c r="B4" s="50" t="s">
        <v>1</v>
      </c>
      <c r="C4" s="50"/>
      <c r="D4" s="51"/>
      <c r="F4" s="49"/>
      <c r="G4" s="48"/>
      <c r="H4" s="48"/>
      <c r="I4" s="74" t="s">
        <v>2</v>
      </c>
    </row>
    <row r="5" ht="28.5" customHeight="1" spans="1:9">
      <c r="A5" s="52" t="s">
        <v>166</v>
      </c>
      <c r="B5" s="53" t="s">
        <v>167</v>
      </c>
      <c r="C5" s="54" t="s">
        <v>345</v>
      </c>
      <c r="D5" s="52" t="s">
        <v>346</v>
      </c>
      <c r="E5" s="52" t="s">
        <v>347</v>
      </c>
      <c r="F5" s="52" t="s">
        <v>348</v>
      </c>
      <c r="G5" s="53" t="s">
        <v>349</v>
      </c>
      <c r="H5" s="41"/>
      <c r="I5" s="52"/>
    </row>
    <row r="6" ht="21" customHeight="1" spans="1:9">
      <c r="A6" s="54"/>
      <c r="B6" s="55"/>
      <c r="C6" s="55"/>
      <c r="D6" s="56"/>
      <c r="E6" s="55"/>
      <c r="F6" s="55"/>
      <c r="G6" s="53" t="s">
        <v>300</v>
      </c>
      <c r="H6" s="53" t="s">
        <v>350</v>
      </c>
      <c r="I6" s="53" t="s">
        <v>351</v>
      </c>
    </row>
    <row r="7" ht="17.25" customHeight="1" spans="1:9">
      <c r="A7" s="57" t="s">
        <v>81</v>
      </c>
      <c r="B7" s="58"/>
      <c r="C7" s="59" t="s">
        <v>82</v>
      </c>
      <c r="D7" s="57" t="s">
        <v>83</v>
      </c>
      <c r="E7" s="60" t="s">
        <v>84</v>
      </c>
      <c r="F7" s="57" t="s">
        <v>85</v>
      </c>
      <c r="G7" s="59" t="s">
        <v>86</v>
      </c>
      <c r="H7" s="61" t="s">
        <v>87</v>
      </c>
      <c r="I7" s="60" t="s">
        <v>88</v>
      </c>
    </row>
    <row r="8" ht="19.5" customHeight="1" spans="1:9">
      <c r="A8" s="62"/>
      <c r="B8" s="63"/>
      <c r="C8" s="63"/>
      <c r="D8" s="64"/>
      <c r="E8" s="65"/>
      <c r="F8" s="66"/>
      <c r="G8" s="67"/>
      <c r="H8" s="68"/>
      <c r="I8" s="68"/>
    </row>
    <row r="9" ht="19.5" customHeight="1" spans="1:9">
      <c r="A9" s="69" t="s">
        <v>56</v>
      </c>
      <c r="B9" s="70"/>
      <c r="C9" s="70"/>
      <c r="D9" s="71"/>
      <c r="E9" s="72"/>
      <c r="F9" s="72"/>
      <c r="G9" s="73"/>
      <c r="H9" s="68"/>
      <c r="I9" s="68"/>
    </row>
    <row r="10" customHeight="1" spans="1:3">
      <c r="A10" s="29" t="s">
        <v>343</v>
      </c>
      <c r="B10" s="29"/>
      <c r="C10" s="29"/>
    </row>
  </sheetData>
  <mergeCells count="12">
    <mergeCell ref="A1:C1"/>
    <mergeCell ref="A2:I2"/>
    <mergeCell ref="A3:I3"/>
    <mergeCell ref="G5:I5"/>
    <mergeCell ref="A9:F9"/>
    <mergeCell ref="A10:C10"/>
    <mergeCell ref="A5:A6"/>
    <mergeCell ref="B5:B6"/>
    <mergeCell ref="C5:C6"/>
    <mergeCell ref="D5:D6"/>
    <mergeCell ref="E5:E6"/>
    <mergeCell ref="F5:F6"/>
  </mergeCells>
  <pageMargins left="0.67" right="0.67" top="0.72" bottom="0.72" header="0.28" footer="0.28"/>
  <pageSetup paperSize="9" scale="43"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18" sqref="B18"/>
    </sheetView>
  </sheetViews>
  <sheetFormatPr defaultColWidth="9.13888888888889" defaultRowHeight="14.25" customHeight="1"/>
  <cols>
    <col min="1" max="1" width="19.287037037037"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1:11">
      <c r="A1" s="1"/>
      <c r="B1" s="1"/>
      <c r="C1" s="1"/>
      <c r="D1" s="1"/>
      <c r="E1" s="1"/>
      <c r="F1" s="1"/>
      <c r="G1" s="1"/>
      <c r="H1" s="1"/>
      <c r="I1" s="1"/>
      <c r="J1" s="1"/>
      <c r="K1" s="1"/>
    </row>
    <row r="2" customHeight="1" spans="1:11">
      <c r="A2" s="29" t="s">
        <v>352</v>
      </c>
      <c r="B2" s="29"/>
      <c r="C2" s="29"/>
      <c r="D2" s="30"/>
      <c r="E2" s="30"/>
      <c r="F2" s="2"/>
      <c r="G2" s="2"/>
      <c r="K2" s="3" t="s">
        <v>353</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f>
        <v>单位名称：</v>
      </c>
      <c r="B4" s="5" t="s">
        <v>1</v>
      </c>
      <c r="C4" s="5"/>
      <c r="D4" s="5"/>
      <c r="E4" s="5"/>
      <c r="F4" s="5"/>
      <c r="G4" s="5"/>
      <c r="H4" s="6"/>
      <c r="I4" s="6"/>
      <c r="J4" s="6"/>
      <c r="K4" s="7" t="s">
        <v>2</v>
      </c>
    </row>
    <row r="5" ht="21.75" customHeight="1" spans="1:11">
      <c r="A5" s="8" t="s">
        <v>219</v>
      </c>
      <c r="B5" s="8" t="s">
        <v>169</v>
      </c>
      <c r="C5" s="8" t="s">
        <v>220</v>
      </c>
      <c r="D5" s="9" t="s">
        <v>170</v>
      </c>
      <c r="E5" s="9" t="s">
        <v>171</v>
      </c>
      <c r="F5" s="9" t="s">
        <v>221</v>
      </c>
      <c r="G5" s="9" t="s">
        <v>222</v>
      </c>
      <c r="H5" s="31" t="s">
        <v>56</v>
      </c>
      <c r="I5" s="10" t="s">
        <v>354</v>
      </c>
      <c r="J5" s="11"/>
      <c r="K5" s="12"/>
    </row>
    <row r="6" ht="21.75" customHeight="1" spans="1:11">
      <c r="A6" s="13"/>
      <c r="B6" s="13"/>
      <c r="C6" s="13"/>
      <c r="D6" s="14"/>
      <c r="E6" s="14"/>
      <c r="F6" s="14"/>
      <c r="G6" s="14"/>
      <c r="H6" s="32"/>
      <c r="I6" s="9" t="s">
        <v>59</v>
      </c>
      <c r="J6" s="9" t="s">
        <v>60</v>
      </c>
      <c r="K6" s="9" t="s">
        <v>61</v>
      </c>
    </row>
    <row r="7" ht="40.5" customHeight="1" spans="1:11">
      <c r="A7" s="16"/>
      <c r="B7" s="16"/>
      <c r="C7" s="16"/>
      <c r="D7" s="17"/>
      <c r="E7" s="17"/>
      <c r="F7" s="17"/>
      <c r="G7" s="17"/>
      <c r="H7" s="18"/>
      <c r="I7" s="17" t="s">
        <v>58</v>
      </c>
      <c r="J7" s="17"/>
      <c r="K7" s="17"/>
    </row>
    <row r="8" ht="15" customHeight="1" spans="1:11">
      <c r="A8" s="19">
        <v>1</v>
      </c>
      <c r="B8" s="19">
        <v>2</v>
      </c>
      <c r="C8" s="19">
        <v>3</v>
      </c>
      <c r="D8" s="19">
        <v>4</v>
      </c>
      <c r="E8" s="19">
        <v>5</v>
      </c>
      <c r="F8" s="19">
        <v>6</v>
      </c>
      <c r="G8" s="19">
        <v>7</v>
      </c>
      <c r="H8" s="19">
        <v>8</v>
      </c>
      <c r="I8" s="19">
        <v>9</v>
      </c>
      <c r="J8" s="41">
        <v>10</v>
      </c>
      <c r="K8" s="41">
        <v>11</v>
      </c>
    </row>
    <row r="9" ht="18.75" customHeight="1" spans="1:11">
      <c r="A9" s="33"/>
      <c r="B9" s="34"/>
      <c r="C9" s="33"/>
      <c r="D9" s="33"/>
      <c r="E9" s="33"/>
      <c r="F9" s="33"/>
      <c r="G9" s="33"/>
      <c r="H9" s="35"/>
      <c r="I9" s="42"/>
      <c r="J9" s="42"/>
      <c r="K9" s="35"/>
    </row>
    <row r="10" ht="18.75" customHeight="1" spans="1:11">
      <c r="A10" s="36"/>
      <c r="B10" s="34"/>
      <c r="C10" s="34"/>
      <c r="D10" s="34"/>
      <c r="E10" s="34"/>
      <c r="F10" s="34"/>
      <c r="G10" s="34"/>
      <c r="H10" s="24"/>
      <c r="I10" s="24"/>
      <c r="J10" s="24"/>
      <c r="K10" s="35"/>
    </row>
    <row r="11" ht="18.75" customHeight="1" spans="1:11">
      <c r="A11" s="37" t="s">
        <v>155</v>
      </c>
      <c r="B11" s="38"/>
      <c r="C11" s="38"/>
      <c r="D11" s="38"/>
      <c r="E11" s="38"/>
      <c r="F11" s="39"/>
      <c r="G11" s="40"/>
      <c r="H11" s="24"/>
      <c r="I11" s="24"/>
      <c r="J11" s="24"/>
      <c r="K11" s="35"/>
    </row>
    <row r="12" customHeight="1" spans="1:5">
      <c r="A12" s="29" t="s">
        <v>352</v>
      </c>
      <c r="B12" s="29"/>
      <c r="C12" s="29"/>
      <c r="D12" s="29"/>
      <c r="E12" s="29"/>
    </row>
  </sheetData>
  <mergeCells count="16">
    <mergeCell ref="A2:E2"/>
    <mergeCell ref="A3:K3"/>
    <mergeCell ref="I5:K5"/>
    <mergeCell ref="A11:G11"/>
    <mergeCell ref="A12:E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D21" sqref="D21"/>
    </sheetView>
  </sheetViews>
  <sheetFormatPr defaultColWidth="9.13888888888889" defaultRowHeight="14.25" customHeight="1" outlineLevelCol="6"/>
  <cols>
    <col min="1" max="1" width="35.287037037037" customWidth="1"/>
    <col min="2" max="4" width="28" customWidth="1"/>
    <col min="5" max="7" width="23.8518518518519" customWidth="1"/>
  </cols>
  <sheetData>
    <row r="1" customHeight="1" spans="1:7">
      <c r="A1" s="1"/>
      <c r="B1" s="1"/>
      <c r="C1" s="1"/>
      <c r="D1" s="1"/>
      <c r="E1" s="1"/>
      <c r="F1" s="1"/>
      <c r="G1" s="1"/>
    </row>
    <row r="2" ht="13.5" customHeight="1" spans="4:7">
      <c r="D2" s="2"/>
      <c r="G2" s="3" t="s">
        <v>355</v>
      </c>
    </row>
    <row r="3" ht="41.25" customHeight="1" spans="1:7">
      <c r="A3" s="4" t="str">
        <f>"2025"&amp;"年部门项目中期规划预算表"</f>
        <v>2025年部门项目中期规划预算表</v>
      </c>
      <c r="B3" s="4"/>
      <c r="C3" s="4"/>
      <c r="D3" s="4"/>
      <c r="E3" s="4"/>
      <c r="F3" s="4"/>
      <c r="G3" s="4"/>
    </row>
    <row r="4" ht="13.5" customHeight="1" spans="1:7">
      <c r="A4" s="5" t="str">
        <f>"单位名称："&amp;""</f>
        <v>单位名称：</v>
      </c>
      <c r="B4" s="5" t="s">
        <v>1</v>
      </c>
      <c r="C4" s="5"/>
      <c r="D4" s="5"/>
      <c r="E4" s="6"/>
      <c r="F4" s="6"/>
      <c r="G4" s="7" t="s">
        <v>2</v>
      </c>
    </row>
    <row r="5" ht="21.75" customHeight="1" spans="1:7">
      <c r="A5" s="8" t="s">
        <v>220</v>
      </c>
      <c r="B5" s="8" t="s">
        <v>219</v>
      </c>
      <c r="C5" s="8" t="s">
        <v>169</v>
      </c>
      <c r="D5" s="9" t="s">
        <v>356</v>
      </c>
      <c r="E5" s="10" t="s">
        <v>59</v>
      </c>
      <c r="F5" s="11"/>
      <c r="G5" s="12"/>
    </row>
    <row r="6" ht="21.75" customHeight="1" spans="1:7">
      <c r="A6" s="13"/>
      <c r="B6" s="13"/>
      <c r="C6" s="13"/>
      <c r="D6" s="14"/>
      <c r="E6" s="15" t="str">
        <f>"2025"&amp;"年"</f>
        <v>2025年</v>
      </c>
      <c r="F6" s="9" t="str">
        <f>("2025"+1)&amp;"年"</f>
        <v>2026年</v>
      </c>
      <c r="G6" s="9" t="str">
        <f>("2025"+2)&amp;"年"</f>
        <v>2027年</v>
      </c>
    </row>
    <row r="7" ht="40.5" customHeight="1" spans="1:7">
      <c r="A7" s="16"/>
      <c r="B7" s="16"/>
      <c r="C7" s="16"/>
      <c r="D7" s="17"/>
      <c r="E7" s="18"/>
      <c r="F7" s="17" t="s">
        <v>58</v>
      </c>
      <c r="G7" s="17"/>
    </row>
    <row r="8" ht="15" customHeight="1" spans="1:7">
      <c r="A8" s="19">
        <v>1</v>
      </c>
      <c r="B8" s="19">
        <v>2</v>
      </c>
      <c r="C8" s="19">
        <v>3</v>
      </c>
      <c r="D8" s="19">
        <v>4</v>
      </c>
      <c r="E8" s="19">
        <v>5</v>
      </c>
      <c r="F8" s="19">
        <v>6</v>
      </c>
      <c r="G8" s="19">
        <v>7</v>
      </c>
    </row>
    <row r="9" ht="17.25" customHeight="1" spans="1:7">
      <c r="A9" s="20" t="s">
        <v>1</v>
      </c>
      <c r="B9" s="21" t="s">
        <v>225</v>
      </c>
      <c r="C9" s="20" t="s">
        <v>226</v>
      </c>
      <c r="D9" s="22" t="s">
        <v>357</v>
      </c>
      <c r="E9" s="23">
        <v>65000</v>
      </c>
      <c r="F9" s="24"/>
      <c r="G9" s="24"/>
    </row>
    <row r="10" ht="18.75" customHeight="1" spans="1:7">
      <c r="A10" s="20" t="s">
        <v>1</v>
      </c>
      <c r="B10" s="21" t="s">
        <v>229</v>
      </c>
      <c r="C10" s="20" t="s">
        <v>230</v>
      </c>
      <c r="D10" s="22" t="s">
        <v>357</v>
      </c>
      <c r="E10" s="23">
        <v>23900</v>
      </c>
      <c r="F10" s="24"/>
      <c r="G10" s="24"/>
    </row>
    <row r="11" ht="18.75" customHeight="1" spans="1:7">
      <c r="A11" s="20" t="s">
        <v>1</v>
      </c>
      <c r="B11" s="21" t="s">
        <v>229</v>
      </c>
      <c r="C11" s="20" t="s">
        <v>230</v>
      </c>
      <c r="D11" s="22" t="s">
        <v>357</v>
      </c>
      <c r="E11" s="23">
        <v>1100</v>
      </c>
      <c r="F11" s="24"/>
      <c r="G11" s="24"/>
    </row>
    <row r="12" ht="18.75" customHeight="1" spans="1:7">
      <c r="A12" s="25" t="s">
        <v>56</v>
      </c>
      <c r="B12" s="26" t="s">
        <v>358</v>
      </c>
      <c r="C12" s="26"/>
      <c r="D12" s="27"/>
      <c r="E12" s="28">
        <f>SUM(E9:E11)</f>
        <v>90000</v>
      </c>
      <c r="F12" s="24"/>
      <c r="G12" s="24"/>
    </row>
  </sheetData>
  <mergeCells count="10">
    <mergeCell ref="A3:G3"/>
    <mergeCell ref="E5:G5"/>
    <mergeCell ref="A12:D12"/>
    <mergeCell ref="A5:A7"/>
    <mergeCell ref="B5:B7"/>
    <mergeCell ref="C5:C7"/>
    <mergeCell ref="D5:D7"/>
    <mergeCell ref="E6:E7"/>
    <mergeCell ref="F6:F7"/>
    <mergeCell ref="G6:G7"/>
  </mergeCells>
  <printOptions horizontalCentered="1"/>
  <pageMargins left="0.37" right="0.37" top="0.56" bottom="0.56" header="0.48" footer="0.48"/>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中共官渡区委党史研究室【收文员】</cp:lastModifiedBy>
  <dcterms:created xsi:type="dcterms:W3CDTF">2025-02-06T07:09:00Z</dcterms:created>
  <dcterms:modified xsi:type="dcterms:W3CDTF">2025-02-26T02:50:43Z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2052-11.8.6.8810</vt:lpwstr>
  </property>
</Properties>
</file>