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 tabRatio="894" firstSheet="8" activeTab="1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<sst xmlns="http://schemas.openxmlformats.org/spreadsheetml/2006/main" count="937" uniqueCount="380">
  <si>
    <t>预算01-1表</t>
  </si>
  <si>
    <t>单位名称：昆明市官渡区关上实验学校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</si>
  <si>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</si>
  <si>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</si>
  <si>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</si>
  <si>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</si>
  <si>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</si>
  <si>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</si>
  <si>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</si>
  <si>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</si>
  <si>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</si>
  <si>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</si>
  <si>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</si>
  <si>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</si>
  <si>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</si>
  <si>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</si>
  <si>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</si>
  <si>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</si>
  <si>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</si>
  <si>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</si>
  <si>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</si>
  <si>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</si>
  <si>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</si>
  <si>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</si>
  <si>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</si>
  <si>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</si>
  <si>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</si>
  <si>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</si>
  <si>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</si>
  <si>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</si>
  <si>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</si>
  <si>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</si>
  <si>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</si>
  <si>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</si>
  <si>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</si>
  <si>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</si>
  <si>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</si>
  <si>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</si>
  <si>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</si>
  <si>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</si>
  <si>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</si>
  <si>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</si>
  <si>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</si>
  <si>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</si>
  <si>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</si>
  <si>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</si>
  <si>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</si>
  <si>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</si>
  <si>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</si>
  <si>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</si>
  <si>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</si>
  <si>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</si>
  <si>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</si>
  <si>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</si>
  <si>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</si>
  <si>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</si>
  <si>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</si>
  <si>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</si>
  <si>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</si>
  <si>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</si>
  <si>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</si>
  <si>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</si>
  <si>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</si>
  <si>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</si>
  <si>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</si>
  <si>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</si>
  <si>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</si>
  <si>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</si>
  <si>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</si>
  <si>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</si>
  <si>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昆明市官渡区关上实验学校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</si>
  <si>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</si>
  <si>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</si>
  <si>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</si>
  <si>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</si>
  <si>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</si>
  <si>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</si>
  <si>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</si>
  <si>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</si>
  <si>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</si>
  <si>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</si>
  <si>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</si>
  <si>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</si>
  <si>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</si>
  <si>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</si>
  <si>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</si>
  <si>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</si>
  <si>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</si>
  <si>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</si>
  <si>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</si>
  <si>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</si>
  <si>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</si>
  <si>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</si>
  <si>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</si>
  <si>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</si>
  <si>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</si>
  <si>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</si>
  <si>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教育支出</t>
  </si>
  <si>
    <t>普通教育</t>
  </si>
  <si>
    <t>2050202</t>
  </si>
  <si>
    <t xml:space="preserve">    小学教育</t>
  </si>
  <si>
    <t>2050203</t>
  </si>
  <si>
    <t xml:space="preserve">    初中教育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</si>
  <si>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</si>
  <si>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</si>
  <si>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</si>
  <si>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</si>
  <si>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</si>
  <si>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</si>
  <si>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</si>
  <si>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</si>
  <si>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</si>
  <si>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</si>
  <si>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</si>
  <si>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</si>
  <si>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</si>
  <si>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</si>
  <si>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</si>
  <si>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</si>
  <si>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</si>
  <si>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</si>
  <si>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</si>
  <si>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</si>
  <si>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</si>
  <si>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</si>
  <si>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</si>
  <si>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</si>
  <si>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</si>
  <si>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</si>
  <si>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</si>
  <si>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</si>
  <si>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</si>
  <si>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</si>
  <si>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</si>
  <si>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</si>
  <si>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</si>
  <si>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</si>
  <si>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</si>
  <si>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</si>
  <si>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</si>
  <si>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</si>
  <si>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</si>
  <si>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</si>
  <si>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</si>
  <si>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</si>
  <si>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</si>
  <si>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</si>
  <si>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</si>
  <si>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</si>
  <si>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</si>
  <si>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</si>
  <si>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</si>
  <si>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</si>
  <si>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</si>
  <si>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</si>
  <si>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</si>
  <si>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</si>
  <si>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</si>
  <si>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</si>
  <si>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</si>
  <si>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</si>
  <si>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</si>
  <si>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</si>
  <si>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</si>
  <si>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</si>
  <si>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</si>
  <si>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</si>
  <si>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</si>
  <si>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</si>
  <si>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</si>
  <si>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小学教育</t>
  </si>
  <si>
    <t>初中教育</t>
  </si>
  <si>
    <t>事业单位离退休</t>
  </si>
  <si>
    <t>机关事业单位基本养老保险缴费支出</t>
  </si>
  <si>
    <t>机关事业单位职业年金缴费支出</t>
  </si>
  <si>
    <t>事业单位医疗</t>
  </si>
  <si>
    <t>公务员医疗补助</t>
  </si>
  <si>
    <t>其他行政事业单位医疗支出</t>
  </si>
  <si>
    <t>住房公积金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</si>
  <si>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</si>
  <si>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</si>
  <si>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</si>
  <si>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</si>
  <si>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</si>
  <si>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</si>
  <si>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</si>
  <si>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</si>
  <si>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备注：昆明市官渡区关上实验学校2025年无一般公共预算“三公”经费支出的预算。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</si>
  <si>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</si>
  <si>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</si>
  <si>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</si>
  <si>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</si>
  <si>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</si>
  <si>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</si>
  <si>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</si>
  <si>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</si>
  <si>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</si>
  <si>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</si>
  <si>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</si>
  <si>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</si>
  <si>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</si>
  <si>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</si>
  <si>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</si>
  <si>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</si>
  <si>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</si>
  <si>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</si>
  <si>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</si>
  <si>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昆明市官渡区教育体育局</t>
  </si>
  <si>
    <t>小学教育部门公用经费</t>
  </si>
  <si>
    <t>30201</t>
  </si>
  <si>
    <t>办公费</t>
  </si>
  <si>
    <t>初中教育部门公用经费</t>
  </si>
  <si>
    <t>教育部门培训费</t>
  </si>
  <si>
    <t>30216</t>
  </si>
  <si>
    <t>培训费</t>
  </si>
  <si>
    <t>教育部门福利费</t>
  </si>
  <si>
    <t>30229</t>
  </si>
  <si>
    <t>福利费</t>
  </si>
  <si>
    <t>退休福利费</t>
  </si>
  <si>
    <t>退休公用经费</t>
  </si>
  <si>
    <t>30299</t>
  </si>
  <si>
    <t>其他商品和服务支出</t>
  </si>
  <si>
    <t>生活补助</t>
  </si>
  <si>
    <t>30305</t>
  </si>
  <si>
    <t>工会经费</t>
  </si>
  <si>
    <t>30228</t>
  </si>
  <si>
    <t>事业基本工资</t>
  </si>
  <si>
    <t>30101</t>
  </si>
  <si>
    <t>基本工资</t>
  </si>
  <si>
    <t>事业津贴补贴</t>
  </si>
  <si>
    <t>30102</t>
  </si>
  <si>
    <t>津贴补贴</t>
  </si>
  <si>
    <t>其他事业奖金</t>
  </si>
  <si>
    <t>30103</t>
  </si>
  <si>
    <t>奖金</t>
  </si>
  <si>
    <t>事业年终一次性奖金</t>
  </si>
  <si>
    <t>基础性绩效工资</t>
  </si>
  <si>
    <t>30107</t>
  </si>
  <si>
    <t>绩效工资</t>
  </si>
  <si>
    <t>奖励性绩效工资</t>
  </si>
  <si>
    <t>机关事业单位养老保险</t>
  </si>
  <si>
    <t>30108</t>
  </si>
  <si>
    <t>机关事业单位基本养老保险缴费</t>
  </si>
  <si>
    <t>职业年金</t>
  </si>
  <si>
    <t>30109</t>
  </si>
  <si>
    <t>职业年金缴费</t>
  </si>
  <si>
    <t>基本医疗保险</t>
  </si>
  <si>
    <t>30110</t>
  </si>
  <si>
    <t>职工基本医疗保险缴费</t>
  </si>
  <si>
    <t>公务员医疗</t>
  </si>
  <si>
    <t>30111</t>
  </si>
  <si>
    <t>公务员医疗补助缴费</t>
  </si>
  <si>
    <t>失业保险</t>
  </si>
  <si>
    <t>30112</t>
  </si>
  <si>
    <t>其他社会保障缴费</t>
  </si>
  <si>
    <t>工伤生育保险</t>
  </si>
  <si>
    <t>离退休干部走访慰问经费</t>
  </si>
  <si>
    <t>离退休生活补助</t>
  </si>
  <si>
    <t>义务教育小学生均公用经费（保民生）</t>
  </si>
  <si>
    <t>义务教育初中生均公用经费（保民生）</t>
  </si>
  <si>
    <t>奖金（事业考核兑现）</t>
  </si>
  <si>
    <t>奖励性绩效改革性补贴</t>
  </si>
  <si>
    <t>30113</t>
  </si>
  <si>
    <t>临聘教师工资</t>
  </si>
  <si>
    <t>30199</t>
  </si>
  <si>
    <t>其他工资福利支出</t>
  </si>
  <si>
    <t>临聘教师保险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</si>
  <si>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</si>
  <si>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</si>
  <si>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</si>
  <si>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</si>
  <si>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</si>
  <si>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</si>
  <si>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</si>
  <si>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311 专项业务类</t>
  </si>
  <si>
    <t>2025义务教育课后服务专项收费资金</t>
  </si>
  <si>
    <t>劳务费</t>
  </si>
  <si>
    <t>2025义务教育课后服务财政保障经费</t>
  </si>
  <si>
    <t>收支专用账户2025上缴利息专项资金</t>
  </si>
  <si>
    <t>手续费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</si>
  <si>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</si>
  <si>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</si>
  <si>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</si>
  <si>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</si>
  <si>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</si>
  <si>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</si>
  <si>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</si>
  <si>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</si>
  <si>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</si>
  <si>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</si>
  <si>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按时完成利息上缴</t>
  </si>
  <si>
    <t>产出指标</t>
  </si>
  <si>
    <t>时效指标</t>
  </si>
  <si>
    <t>&gt;=</t>
  </si>
  <si>
    <t>80</t>
  </si>
  <si>
    <t>%</t>
  </si>
  <si>
    <t>定性指标</t>
  </si>
  <si>
    <t>效益指标</t>
  </si>
  <si>
    <t>可持续影响</t>
  </si>
  <si>
    <t>满意度指标</t>
  </si>
  <si>
    <t>服务对象满意度</t>
  </si>
  <si>
    <t>学生、家长满意度</t>
  </si>
  <si>
    <t>90</t>
  </si>
  <si>
    <t>保障2025年义务教育课后服务正常、有序进行</t>
  </si>
  <si>
    <t>数量指标</t>
  </si>
  <si>
    <t>&lt;=</t>
  </si>
  <si>
    <t>6137</t>
  </si>
  <si>
    <t>人</t>
  </si>
  <si>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学生、家长满意度</t>
    </r>
  </si>
  <si>
    <r>
      <rPr>
        <sz val="12"/>
        <color rgb="FF000000"/>
        <rFont val="宋体"/>
        <charset val="134"/>
      </rPr>
      <t>保障2025年义务教育课后服务正常、有序进行</t>
    </r>
    <r>
      <rPr>
        <sz val="12"/>
        <color rgb="FF000000"/>
        <rFont val="宋体"/>
        <charset val="134"/>
      </rPr>
      <t xml:space="preserve">
</t>
    </r>
  </si>
  <si>
    <t>85</t>
  </si>
  <si>
    <t>预算06表</t>
  </si>
  <si>
    <t>政府性基金预算支出预算表</t>
  </si>
  <si>
    <t>政府性基金预算支出</t>
  </si>
  <si>
    <t>备注：昆明市官渡区关上实验学校2025年无政府性基金支出的预算。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</si>
  <si>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</si>
  <si>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</si>
  <si>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</si>
  <si>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</si>
  <si>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</si>
  <si>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</si>
  <si>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</si>
  <si>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</si>
  <si>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</si>
  <si>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</si>
  <si>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</si>
  <si>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</si>
  <si>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备注：昆明市官渡区关上实验学校2025年无政府采购的预算。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</si>
  <si>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</si>
  <si>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</si>
  <si>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</si>
  <si>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</si>
  <si>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</si>
  <si>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</si>
  <si>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</si>
  <si>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备注：昆明市官渡区关上实验学校2025年无政府购买服务的预算。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</si>
  <si>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</si>
  <si>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</si>
  <si>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</si>
  <si>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</si>
  <si>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</si>
  <si>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</si>
  <si>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</si>
  <si>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</si>
  <si>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</si>
  <si>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</si>
  <si>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</si>
  <si>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</si>
  <si>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</si>
  <si>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</si>
  <si>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</si>
  <si>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</si>
  <si>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</si>
  <si>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</si>
  <si>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</si>
  <si>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</si>
  <si>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</si>
  <si>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</si>
  <si>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</si>
  <si>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备注：昆明市官渡区关上实验学校2025年无对下转移支付的预算。</t>
  </si>
  <si>
    <t>预算09-2表</t>
  </si>
  <si>
    <t>备注：昆明市官渡区关上实验学校2025年无对下转移支付的绩效目标。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</si>
  <si>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</si>
  <si>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</si>
  <si>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</si>
  <si>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</si>
  <si>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</si>
  <si>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</si>
  <si>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</si>
  <si>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</si>
  <si>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备注：昆明市官渡区关上实验学校2025年无新增资产配置。</t>
  </si>
  <si>
    <t>预算11表</t>
  </si>
  <si>
    <t>上级补助</t>
  </si>
  <si>
    <r>
      <rPr>
        <sz val="10"/>
        <rFont val="宋体"/>
        <charset val="134"/>
      </rPr>
      <t>备注：昆明市官渡区关上实验学校</t>
    </r>
    <r>
      <rPr>
        <sz val="10"/>
        <rFont val="Arial"/>
        <charset val="134"/>
      </rPr>
      <t>2025</t>
    </r>
    <r>
      <rPr>
        <sz val="10"/>
        <rFont val="宋体"/>
        <charset val="134"/>
      </rPr>
      <t>年无上级补助项目支出的预算。</t>
    </r>
  </si>
  <si>
    <t>预算12表</t>
  </si>
  <si>
    <t>项目级次</t>
  </si>
  <si>
    <t>专项业务类</t>
  </si>
  <si>
    <t>义务教育课后服务财政补助经费</t>
  </si>
  <si>
    <t>义务教育课后服务专项收费资金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</si>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</sst>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  <numFmt numFmtId="181" formatCode="0.00_);[Red]\(0.00\)"/>
  </numFmts>
  <fonts count="43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6" borderId="19" applyNumberFormat="0" applyAlignment="0" applyProtection="0">
      <alignment vertical="center"/>
    </xf>
    <xf numFmtId="0" fontId="33" fillId="6" borderId="18" applyNumberFormat="0" applyAlignment="0" applyProtection="0">
      <alignment vertical="center"/>
    </xf>
    <xf numFmtId="0" fontId="34" fillId="7" borderId="20" applyNumberFormat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0" fontId="8" fillId="0" borderId="7">
      <alignment horizontal="right" vertical="center"/>
    </xf>
    <xf numFmtId="178" fontId="8" fillId="0" borderId="7">
      <alignment horizontal="right" vertical="center"/>
    </xf>
    <xf numFmtId="49" fontId="8" fillId="0" borderId="7">
      <alignment horizontal="left" vertical="center" wrapText="1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80" fontId="8" fillId="0" borderId="7">
      <alignment horizontal="right" vertical="center"/>
    </xf>
    <xf numFmtId="0" fontId="8" fillId="0" borderId="0">
      <alignment vertical="top"/>
      <protection locked="0"/>
    </xf>
    <xf numFmtId="0" fontId="10" fillId="0" borderId="0"/>
    <xf numFmtId="0" fontId="17" fillId="0" borderId="0">
      <alignment vertical="center"/>
    </xf>
  </cellStyleXfs>
  <cellXfs count="220">
    <xf numFmtId="0" fontId="0" fillId="0" borderId="0" xfId="0" applyFont="1" applyBorder="1"/>
    <xf numFmtId="0" fontId="1" fillId="0" borderId="0" xfId="0" applyFont="1" applyFill="1" applyBorder="1" applyAlignment="1"/>
    <xf numFmtId="0" fontId="0" fillId="0" borderId="0" xfId="0" applyFont="1" applyBorder="1" applyAlignment="1">
      <alignment horizontal="center" vertical="center"/>
    </xf>
    <xf numFmtId="49" fontId="2" fillId="0" borderId="0" xfId="0" applyNumberFormat="1" applyFont="1" applyBorder="1"/>
    <xf numFmtId="0" fontId="3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3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2" xfId="57" applyFont="1" applyFill="1" applyBorder="1" applyAlignment="1" applyProtection="1">
      <alignment horizontal="center" vertical="center" wrapText="1"/>
      <protection locked="0"/>
    </xf>
    <xf numFmtId="0" fontId="7" fillId="0" borderId="8" xfId="57" applyFont="1" applyFill="1" applyBorder="1" applyAlignment="1" applyProtection="1">
      <alignment vertical="center" wrapText="1"/>
    </xf>
    <xf numFmtId="0" fontId="8" fillId="0" borderId="7" xfId="57" applyFont="1" applyFill="1" applyBorder="1" applyAlignment="1" applyProtection="1">
      <alignment vertical="center" wrapText="1"/>
    </xf>
    <xf numFmtId="0" fontId="9" fillId="0" borderId="8" xfId="59" applyFont="1" applyFill="1" applyBorder="1" applyAlignment="1">
      <alignment horizontal="center" vertical="center" wrapText="1"/>
    </xf>
    <xf numFmtId="4" fontId="3" fillId="3" borderId="7" xfId="57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0" fillId="0" borderId="0" xfId="0" applyFont="1" applyFill="1" applyBorder="1" applyAlignment="1"/>
    <xf numFmtId="0" fontId="2" fillId="0" borderId="7" xfId="0" applyFont="1" applyBorder="1" applyAlignment="1" applyProtection="1">
      <alignment horizontal="center" vertical="center"/>
      <protection locked="0"/>
    </xf>
    <xf numFmtId="4" fontId="11" fillId="0" borderId="7" xfId="54" applyNumberFormat="1" applyFont="1" applyBorder="1">
      <alignment horizontal="right" vertical="center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0" fontId="12" fillId="0" borderId="0" xfId="0" applyFont="1" applyBorder="1" applyAlignment="1" applyProtection="1">
      <alignment vertical="top"/>
      <protection locked="0"/>
    </xf>
    <xf numFmtId="0" fontId="12" fillId="0" borderId="0" xfId="0" applyFont="1" applyBorder="1" applyAlignment="1">
      <alignment vertical="top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Protection="1">
      <protection locked="0"/>
    </xf>
    <xf numFmtId="0" fontId="12" fillId="0" borderId="0" xfId="0" applyFont="1" applyBorder="1"/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right" vertical="center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>
      <alignment horizont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left" vertical="center" wrapText="1"/>
    </xf>
    <xf numFmtId="3" fontId="3" fillId="2" borderId="7" xfId="0" applyNumberFormat="1" applyFont="1" applyFill="1" applyBorder="1" applyAlignment="1" applyProtection="1">
      <alignment horizontal="right" vertical="center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2" borderId="7" xfId="0" applyFont="1" applyFill="1" applyBorder="1" applyAlignment="1">
      <alignment horizontal="right" vertical="center"/>
    </xf>
    <xf numFmtId="0" fontId="10" fillId="0" borderId="0" xfId="58" applyFill="1" applyAlignment="1">
      <alignment vertical="center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8" fillId="0" borderId="0" xfId="57" applyFont="1" applyFill="1" applyBorder="1" applyAlignment="1" applyProtection="1">
      <alignment horizontal="left" vertical="center"/>
      <protection locked="0"/>
    </xf>
    <xf numFmtId="0" fontId="10" fillId="0" borderId="0" xfId="57" applyFont="1" applyFill="1" applyBorder="1" applyAlignment="1" applyProtection="1">
      <alignment vertical="center"/>
    </xf>
    <xf numFmtId="0" fontId="8" fillId="0" borderId="0" xfId="57" applyFont="1" applyFill="1" applyBorder="1" applyAlignment="1" applyProtection="1">
      <alignment vertical="top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3" fillId="0" borderId="0" xfId="57" applyFont="1" applyFill="1" applyBorder="1" applyAlignment="1" applyProtection="1">
      <alignment horizontal="left" vertical="center" wrapText="1"/>
    </xf>
    <xf numFmtId="0" fontId="5" fillId="0" borderId="0" xfId="57" applyFont="1" applyFill="1" applyBorder="1" applyAlignment="1" applyProtection="1">
      <alignment wrapText="1"/>
    </xf>
    <xf numFmtId="0" fontId="2" fillId="0" borderId="0" xfId="57" applyFont="1" applyFill="1" applyBorder="1" applyAlignment="1" applyProtection="1">
      <alignment horizontal="right" wrapText="1"/>
    </xf>
    <xf numFmtId="0" fontId="10" fillId="0" borderId="0" xfId="57" applyFont="1" applyFill="1" applyBorder="1" applyAlignment="1" applyProtection="1">
      <alignment wrapText="1"/>
    </xf>
    <xf numFmtId="0" fontId="5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8" fontId="11" fillId="0" borderId="7" xfId="0" applyNumberFormat="1" applyFont="1" applyBorder="1" applyAlignment="1">
      <alignment horizontal="righ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wrapText="1"/>
    </xf>
    <xf numFmtId="0" fontId="2" fillId="0" borderId="0" xfId="0" applyFont="1" applyBorder="1" applyProtection="1">
      <protection locked="0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>
      <alignment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180" fontId="11" fillId="0" borderId="7" xfId="56" applyNumberFormat="1" applyFont="1" applyBorder="1" applyAlignment="1">
      <alignment horizontal="center" vertical="center"/>
    </xf>
    <xf numFmtId="180" fontId="11" fillId="0" borderId="7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178" fontId="11" fillId="0" borderId="0" xfId="0" applyNumberFormat="1" applyFont="1" applyBorder="1" applyAlignment="1">
      <alignment horizontal="left" vertical="center"/>
    </xf>
    <xf numFmtId="0" fontId="10" fillId="0" borderId="0" xfId="57" applyFont="1" applyFill="1" applyBorder="1" applyAlignment="1" applyProtection="1"/>
    <xf numFmtId="0" fontId="3" fillId="0" borderId="0" xfId="0" applyFont="1" applyBorder="1" applyAlignment="1">
      <alignment horizontal="right"/>
    </xf>
    <xf numFmtId="0" fontId="15" fillId="0" borderId="0" xfId="0" applyFont="1" applyBorder="1" applyAlignment="1" applyProtection="1">
      <alignment horizontal="right"/>
      <protection locked="0"/>
    </xf>
    <xf numFmtId="49" fontId="15" fillId="0" borderId="0" xfId="0" applyNumberFormat="1" applyFont="1" applyBorder="1" applyProtection="1">
      <protection locked="0"/>
    </xf>
    <xf numFmtId="0" fontId="2" fillId="0" borderId="0" xfId="0" applyFont="1" applyBorder="1" applyAlignment="1">
      <alignment horizontal="right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17" fillId="0" borderId="0" xfId="57" applyFont="1" applyFill="1" applyBorder="1" applyAlignment="1" applyProtection="1">
      <alignment horizontal="center"/>
    </xf>
    <xf numFmtId="0" fontId="2" fillId="0" borderId="7" xfId="0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vertical="top"/>
    </xf>
    <xf numFmtId="0" fontId="3" fillId="0" borderId="0" xfId="57" applyFont="1" applyFill="1" applyBorder="1" applyAlignment="1" applyProtection="1">
      <alignment horizontal="left" vertical="center"/>
      <protection locked="0"/>
    </xf>
    <xf numFmtId="0" fontId="5" fillId="0" borderId="0" xfId="57" applyFont="1" applyFill="1" applyBorder="1" applyAlignment="1" applyProtection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/>
    </xf>
    <xf numFmtId="181" fontId="2" fillId="0" borderId="7" xfId="0" applyNumberFormat="1" applyFont="1" applyBorder="1" applyAlignment="1">
      <alignment horizontal="center" vertical="center"/>
    </xf>
    <xf numFmtId="181" fontId="2" fillId="0" borderId="7" xfId="0" applyNumberFormat="1" applyFont="1" applyBorder="1" applyAlignment="1" applyProtection="1">
      <alignment horizontal="center" vertical="center"/>
      <protection locked="0"/>
    </xf>
    <xf numFmtId="181" fontId="11" fillId="0" borderId="7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vertical="top"/>
      <protection locked="0"/>
    </xf>
    <xf numFmtId="49" fontId="2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7" xfId="0" applyFont="1" applyFill="1" applyBorder="1" applyAlignment="1" applyProtection="1">
      <alignment vertical="top" wrapText="1"/>
      <protection locked="0"/>
    </xf>
    <xf numFmtId="0" fontId="10" fillId="0" borderId="0" xfId="57" applyFont="1" applyFill="1" applyBorder="1" applyAlignment="1" applyProtection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>
      <alignment horizontal="left" vertical="center"/>
    </xf>
    <xf numFmtId="0" fontId="21" fillId="0" borderId="7" xfId="0" applyFont="1" applyBorder="1" applyAlignment="1">
      <alignment horizontal="center" vertical="center"/>
    </xf>
    <xf numFmtId="0" fontId="21" fillId="0" borderId="7" xfId="0" applyFont="1" applyBorder="1" applyAlignment="1" applyProtection="1">
      <alignment horizontal="center" vertical="center" wrapText="1"/>
      <protection locked="0"/>
    </xf>
    <xf numFmtId="178" fontId="22" fillId="0" borderId="7" xfId="0" applyNumberFormat="1" applyFont="1" applyBorder="1" applyAlignment="1">
      <alignment horizontal="right" vertical="center"/>
    </xf>
    <xf numFmtId="10" fontId="0" fillId="0" borderId="0" xfId="0" applyNumberFormat="1" applyFont="1" applyBorder="1"/>
    <xf numFmtId="0" fontId="20" fillId="2" borderId="1" xfId="0" applyFont="1" applyFill="1" applyBorder="1" applyAlignment="1">
      <alignment horizontal="center" vertical="center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181" fontId="3" fillId="2" borderId="7" xfId="0" applyNumberFormat="1" applyFont="1" applyFill="1" applyBorder="1" applyAlignment="1">
      <alignment horizontal="center" vertical="center" wrapText="1"/>
    </xf>
    <xf numFmtId="181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" xfId="0" applyFont="1" applyBorder="1" applyAlignment="1" applyProtection="1">
      <alignment horizontal="center" vertical="center" wrapText="1"/>
      <protection locked="0"/>
    </xf>
    <xf numFmtId="4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10" fontId="0" fillId="0" borderId="0" xfId="3" applyNumberFormat="1" applyFont="1" applyBorder="1" applyAlignment="1"/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  <cellStyle name="常规 3 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9"/>
  <sheetViews>
    <sheetView showGridLines="0" showZeros="0" workbookViewId="0">
      <pane ySplit="1" topLeftCell="A11" activePane="bottomLeft" state="frozen"/>
      <selection/>
      <selection pane="bottomLeft" activeCell="B38" sqref="B38:B39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2"/>
      <c r="B1" s="2"/>
      <c r="C1" s="2"/>
      <c r="D1" s="2"/>
    </row>
    <row r="2" ht="15" customHeight="1" spans="1:4">
      <c r="A2" s="51"/>
      <c r="B2" s="51"/>
      <c r="C2" s="51"/>
      <c r="D2" s="70" t="s">
        <v>0</v>
      </c>
    </row>
    <row r="3" ht="41.25" customHeight="1" spans="1:1">
      <c r="A3" s="46" t="str">
        <f>"2025"&amp;"年部门财务收支预算总表"</f>
        <v>2025年部门财务收支预算总表</v>
      </c>
    </row>
    <row r="4" ht="17.25" customHeight="1" spans="1:4">
      <c r="A4" s="49" t="s">
        <v>1</v>
      </c>
      <c r="B4" s="181"/>
      <c r="D4" s="160" t="s">
        <v>2</v>
      </c>
    </row>
    <row r="5" ht="23.25" customHeight="1" spans="1:4">
      <c r="A5" s="182" t="s">
        <v>3</v>
      </c>
      <c r="B5" s="183"/>
      <c r="C5" s="182" t="s">
        <v>4</v>
      </c>
      <c r="D5" s="183"/>
    </row>
    <row r="6" ht="24" customHeight="1" spans="1:4">
      <c r="A6" s="182" t="s">
        <v>5</v>
      </c>
      <c r="B6" s="182" t="s">
        <v>6</v>
      </c>
      <c r="C6" s="182" t="s">
        <v>7</v>
      </c>
      <c r="D6" s="182" t="s">
        <v>6</v>
      </c>
    </row>
    <row r="7" ht="17.25" customHeight="1" spans="1:4">
      <c r="A7" s="184" t="s">
        <v>8</v>
      </c>
      <c r="B7" s="89">
        <v>73797517.92</v>
      </c>
      <c r="C7" s="184" t="s">
        <v>9</v>
      </c>
      <c r="D7" s="89"/>
    </row>
    <row r="8" ht="17.25" customHeight="1" spans="1:4">
      <c r="A8" s="184" t="s">
        <v>10</v>
      </c>
      <c r="B8" s="89"/>
      <c r="C8" s="184" t="s">
        <v>11</v>
      </c>
      <c r="D8" s="89"/>
    </row>
    <row r="9" ht="17.25" customHeight="1" spans="1:4">
      <c r="A9" s="184" t="s">
        <v>12</v>
      </c>
      <c r="B9" s="89"/>
      <c r="C9" s="218" t="s">
        <v>13</v>
      </c>
      <c r="D9" s="89"/>
    </row>
    <row r="10" ht="17.25" customHeight="1" spans="1:4">
      <c r="A10" s="184" t="s">
        <v>14</v>
      </c>
      <c r="B10" s="89"/>
      <c r="C10" s="218" t="s">
        <v>15</v>
      </c>
      <c r="D10" s="89"/>
    </row>
    <row r="11" ht="17.25" customHeight="1" spans="1:4">
      <c r="A11" s="184" t="s">
        <v>16</v>
      </c>
      <c r="B11" s="89"/>
      <c r="C11" s="218" t="s">
        <v>17</v>
      </c>
      <c r="D11" s="89">
        <v>58819566.36</v>
      </c>
    </row>
    <row r="12" ht="17.25" customHeight="1" spans="1:4">
      <c r="A12" s="184" t="s">
        <v>18</v>
      </c>
      <c r="B12" s="89"/>
      <c r="C12" s="218" t="s">
        <v>19</v>
      </c>
      <c r="D12" s="89"/>
    </row>
    <row r="13" ht="17.25" customHeight="1" spans="1:4">
      <c r="A13" s="184" t="s">
        <v>20</v>
      </c>
      <c r="B13" s="89"/>
      <c r="C13" s="36" t="s">
        <v>21</v>
      </c>
      <c r="D13" s="89"/>
    </row>
    <row r="14" ht="17.25" customHeight="1" spans="1:4">
      <c r="A14" s="184" t="s">
        <v>22</v>
      </c>
      <c r="B14" s="89"/>
      <c r="C14" s="36" t="s">
        <v>23</v>
      </c>
      <c r="D14" s="89">
        <v>10124152</v>
      </c>
    </row>
    <row r="15" ht="17.25" customHeight="1" spans="1:4">
      <c r="A15" s="184" t="s">
        <v>24</v>
      </c>
      <c r="B15" s="89"/>
      <c r="C15" s="36" t="s">
        <v>25</v>
      </c>
      <c r="D15" s="89">
        <v>4364751.56</v>
      </c>
    </row>
    <row r="16" ht="17.25" customHeight="1" spans="1:4">
      <c r="A16" s="184" t="s">
        <v>26</v>
      </c>
      <c r="B16" s="89">
        <v>4914100</v>
      </c>
      <c r="C16" s="36" t="s">
        <v>27</v>
      </c>
      <c r="D16" s="89"/>
    </row>
    <row r="17" ht="17.25" customHeight="1" spans="1:4">
      <c r="A17" s="185"/>
      <c r="B17" s="89"/>
      <c r="C17" s="36" t="s">
        <v>28</v>
      </c>
      <c r="D17" s="89"/>
    </row>
    <row r="18" ht="17.25" customHeight="1" spans="1:4">
      <c r="A18" s="186"/>
      <c r="B18" s="89"/>
      <c r="C18" s="36" t="s">
        <v>29</v>
      </c>
      <c r="D18" s="89"/>
    </row>
    <row r="19" ht="17.25" customHeight="1" spans="1:4">
      <c r="A19" s="186"/>
      <c r="B19" s="89"/>
      <c r="C19" s="36" t="s">
        <v>30</v>
      </c>
      <c r="D19" s="89"/>
    </row>
    <row r="20" ht="17.25" customHeight="1" spans="1:4">
      <c r="A20" s="186"/>
      <c r="B20" s="89"/>
      <c r="C20" s="36" t="s">
        <v>31</v>
      </c>
      <c r="D20" s="89"/>
    </row>
    <row r="21" ht="17.25" customHeight="1" spans="1:4">
      <c r="A21" s="186"/>
      <c r="B21" s="89"/>
      <c r="C21" s="36" t="s">
        <v>32</v>
      </c>
      <c r="D21" s="89"/>
    </row>
    <row r="22" ht="17.25" customHeight="1" spans="1:4">
      <c r="A22" s="186"/>
      <c r="B22" s="89"/>
      <c r="C22" s="36" t="s">
        <v>33</v>
      </c>
      <c r="D22" s="89"/>
    </row>
    <row r="23" ht="17.25" customHeight="1" spans="1:4">
      <c r="A23" s="186"/>
      <c r="B23" s="89"/>
      <c r="C23" s="36" t="s">
        <v>34</v>
      </c>
      <c r="D23" s="89"/>
    </row>
    <row r="24" ht="17.25" customHeight="1" spans="1:4">
      <c r="A24" s="186"/>
      <c r="B24" s="89"/>
      <c r="C24" s="36" t="s">
        <v>35</v>
      </c>
      <c r="D24" s="89"/>
    </row>
    <row r="25" ht="17.25" customHeight="1" spans="1:4">
      <c r="A25" s="186"/>
      <c r="B25" s="89"/>
      <c r="C25" s="36" t="s">
        <v>36</v>
      </c>
      <c r="D25" s="89">
        <v>5403148</v>
      </c>
    </row>
    <row r="26" ht="17.25" customHeight="1" spans="1:4">
      <c r="A26" s="186"/>
      <c r="B26" s="89"/>
      <c r="C26" s="36" t="s">
        <v>37</v>
      </c>
      <c r="D26" s="89"/>
    </row>
    <row r="27" ht="17.25" customHeight="1" spans="1:4">
      <c r="A27" s="186"/>
      <c r="B27" s="89"/>
      <c r="C27" s="185" t="s">
        <v>38</v>
      </c>
      <c r="D27" s="89"/>
    </row>
    <row r="28" ht="17.25" customHeight="1" spans="1:4">
      <c r="A28" s="186"/>
      <c r="B28" s="89"/>
      <c r="C28" s="36" t="s">
        <v>39</v>
      </c>
      <c r="D28" s="89"/>
    </row>
    <row r="29" ht="16.5" customHeight="1" spans="1:4">
      <c r="A29" s="186"/>
      <c r="B29" s="89"/>
      <c r="C29" s="36" t="s">
        <v>40</v>
      </c>
      <c r="D29" s="89"/>
    </row>
    <row r="30" ht="16.5" customHeight="1" spans="1:4">
      <c r="A30" s="186"/>
      <c r="B30" s="89"/>
      <c r="C30" s="185" t="s">
        <v>41</v>
      </c>
      <c r="D30" s="89"/>
    </row>
    <row r="31" ht="17.25" customHeight="1" spans="1:4">
      <c r="A31" s="186"/>
      <c r="B31" s="89"/>
      <c r="C31" s="185" t="s">
        <v>42</v>
      </c>
      <c r="D31" s="89"/>
    </row>
    <row r="32" ht="17.25" customHeight="1" spans="1:4">
      <c r="A32" s="186"/>
      <c r="B32" s="89"/>
      <c r="C32" s="36" t="s">
        <v>43</v>
      </c>
      <c r="D32" s="89"/>
    </row>
    <row r="33" ht="16.5" customHeight="1" spans="1:4">
      <c r="A33" s="186" t="s">
        <v>44</v>
      </c>
      <c r="B33" s="89">
        <v>78711617.92</v>
      </c>
      <c r="C33" s="186" t="s">
        <v>45</v>
      </c>
      <c r="D33" s="89">
        <v>78711617.92</v>
      </c>
    </row>
    <row r="34" ht="16.5" customHeight="1" spans="1:4">
      <c r="A34" s="185" t="s">
        <v>46</v>
      </c>
      <c r="B34" s="89"/>
      <c r="C34" s="185" t="s">
        <v>47</v>
      </c>
      <c r="D34" s="89"/>
    </row>
    <row r="35" ht="16.5" customHeight="1" spans="1:4">
      <c r="A35" s="36" t="s">
        <v>48</v>
      </c>
      <c r="B35" s="89"/>
      <c r="C35" s="36" t="s">
        <v>48</v>
      </c>
      <c r="D35" s="89"/>
    </row>
    <row r="36" ht="16.5" customHeight="1" spans="1:4">
      <c r="A36" s="36" t="s">
        <v>49</v>
      </c>
      <c r="B36" s="89"/>
      <c r="C36" s="36" t="s">
        <v>50</v>
      </c>
      <c r="D36" s="89"/>
    </row>
    <row r="37" ht="16.5" customHeight="1" spans="1:4">
      <c r="A37" s="187" t="s">
        <v>51</v>
      </c>
      <c r="B37" s="89">
        <v>78711617.92</v>
      </c>
      <c r="C37" s="187" t="s">
        <v>52</v>
      </c>
      <c r="D37" s="89">
        <v>78711617.92</v>
      </c>
    </row>
    <row r="39" customHeight="1" spans="2:2">
      <c r="B39" s="219"/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33">
        <v>1</v>
      </c>
      <c r="B2" s="134">
        <v>0</v>
      </c>
      <c r="C2" s="133">
        <v>1</v>
      </c>
      <c r="D2" s="135"/>
      <c r="E2" s="135"/>
      <c r="F2" s="132" t="s">
        <v>311</v>
      </c>
    </row>
    <row r="3" ht="42" customHeight="1" spans="1:6">
      <c r="A3" s="136" t="str">
        <f>"2025"&amp;"年部门政府性基金预算支出预算表"</f>
        <v>2025年部门政府性基金预算支出预算表</v>
      </c>
      <c r="B3" s="136" t="s">
        <v>312</v>
      </c>
      <c r="C3" s="137"/>
      <c r="D3" s="138"/>
      <c r="E3" s="138"/>
      <c r="F3" s="138"/>
    </row>
    <row r="4" ht="13.5" customHeight="1" spans="1:6">
      <c r="A4" s="6" t="s">
        <v>1</v>
      </c>
      <c r="B4" s="6"/>
      <c r="C4" s="133"/>
      <c r="D4" s="135"/>
      <c r="E4" s="135"/>
      <c r="F4" s="132" t="s">
        <v>2</v>
      </c>
    </row>
    <row r="5" ht="19.5" customHeight="1" spans="1:6">
      <c r="A5" s="139" t="s">
        <v>190</v>
      </c>
      <c r="B5" s="140" t="s">
        <v>72</v>
      </c>
      <c r="C5" s="139" t="s">
        <v>73</v>
      </c>
      <c r="D5" s="12" t="s">
        <v>313</v>
      </c>
      <c r="E5" s="13"/>
      <c r="F5" s="14"/>
    </row>
    <row r="6" ht="18.75" customHeight="1" spans="1:6">
      <c r="A6" s="141"/>
      <c r="B6" s="142"/>
      <c r="C6" s="141"/>
      <c r="D6" s="17" t="s">
        <v>56</v>
      </c>
      <c r="E6" s="12" t="s">
        <v>75</v>
      </c>
      <c r="F6" s="17" t="s">
        <v>76</v>
      </c>
    </row>
    <row r="7" ht="18.75" customHeight="1" spans="1:6">
      <c r="A7" s="77">
        <v>1</v>
      </c>
      <c r="B7" s="143" t="s">
        <v>83</v>
      </c>
      <c r="C7" s="77">
        <v>3</v>
      </c>
      <c r="D7" s="144">
        <v>4</v>
      </c>
      <c r="E7" s="144">
        <v>5</v>
      </c>
      <c r="F7" s="144">
        <v>6</v>
      </c>
    </row>
    <row r="8" ht="21" customHeight="1" spans="1:6">
      <c r="A8" s="34"/>
      <c r="B8" s="34"/>
      <c r="C8" s="34"/>
      <c r="D8" s="89"/>
      <c r="E8" s="89"/>
      <c r="F8" s="89"/>
    </row>
    <row r="9" ht="21" customHeight="1" spans="1:6">
      <c r="A9" s="34"/>
      <c r="B9" s="34"/>
      <c r="C9" s="34"/>
      <c r="D9" s="89"/>
      <c r="E9" s="89"/>
      <c r="F9" s="89"/>
    </row>
    <row r="10" ht="18.75" customHeight="1" spans="1:6">
      <c r="A10" s="145" t="s">
        <v>179</v>
      </c>
      <c r="B10" s="145" t="s">
        <v>179</v>
      </c>
      <c r="C10" s="146" t="s">
        <v>179</v>
      </c>
      <c r="D10" s="89"/>
      <c r="E10" s="89"/>
      <c r="F10" s="89"/>
    </row>
    <row r="12" customHeight="1" spans="2:2">
      <c r="B12" s="147" t="s">
        <v>314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.75" customHeight="1" spans="2:19">
      <c r="B2" s="94"/>
      <c r="C2" s="94"/>
      <c r="R2" s="4"/>
      <c r="S2" s="4" t="s">
        <v>315</v>
      </c>
    </row>
    <row r="3" ht="41.25" customHeight="1" spans="1:19">
      <c r="A3" s="82" t="str">
        <f>"2025"&amp;"年部门政府采购预算表"</f>
        <v>2025年部门政府采购预算表</v>
      </c>
      <c r="B3" s="72"/>
      <c r="C3" s="72"/>
      <c r="D3" s="5"/>
      <c r="E3" s="5"/>
      <c r="F3" s="5"/>
      <c r="G3" s="5"/>
      <c r="H3" s="5"/>
      <c r="I3" s="5"/>
      <c r="J3" s="5"/>
      <c r="K3" s="5"/>
      <c r="L3" s="5"/>
      <c r="M3" s="72"/>
      <c r="N3" s="5"/>
      <c r="O3" s="5"/>
      <c r="P3" s="72"/>
      <c r="Q3" s="5"/>
      <c r="R3" s="72"/>
      <c r="S3" s="72"/>
    </row>
    <row r="4" ht="18.75" customHeight="1" spans="1:19">
      <c r="A4" s="124" t="s">
        <v>1</v>
      </c>
      <c r="B4" s="97"/>
      <c r="C4" s="97"/>
      <c r="D4" s="8"/>
      <c r="E4" s="8"/>
      <c r="F4" s="8"/>
      <c r="G4" s="8"/>
      <c r="H4" s="8"/>
      <c r="I4" s="8"/>
      <c r="J4" s="8"/>
      <c r="K4" s="8"/>
      <c r="L4" s="8"/>
      <c r="R4" s="9"/>
      <c r="S4" s="132" t="s">
        <v>2</v>
      </c>
    </row>
    <row r="5" ht="15.75" customHeight="1" spans="1:19">
      <c r="A5" s="11" t="s">
        <v>189</v>
      </c>
      <c r="B5" s="99" t="s">
        <v>190</v>
      </c>
      <c r="C5" s="99" t="s">
        <v>316</v>
      </c>
      <c r="D5" s="100" t="s">
        <v>317</v>
      </c>
      <c r="E5" s="100" t="s">
        <v>318</v>
      </c>
      <c r="F5" s="100" t="s">
        <v>319</v>
      </c>
      <c r="G5" s="100" t="s">
        <v>320</v>
      </c>
      <c r="H5" s="100" t="s">
        <v>321</v>
      </c>
      <c r="I5" s="114" t="s">
        <v>197</v>
      </c>
      <c r="J5" s="114"/>
      <c r="K5" s="114"/>
      <c r="L5" s="114"/>
      <c r="M5" s="115"/>
      <c r="N5" s="114"/>
      <c r="O5" s="114"/>
      <c r="P5" s="90"/>
      <c r="Q5" s="114"/>
      <c r="R5" s="115"/>
      <c r="S5" s="91"/>
    </row>
    <row r="6" ht="17.25" customHeight="1" spans="1:19">
      <c r="A6" s="16"/>
      <c r="B6" s="101"/>
      <c r="C6" s="101"/>
      <c r="D6" s="102"/>
      <c r="E6" s="102"/>
      <c r="F6" s="102"/>
      <c r="G6" s="102"/>
      <c r="H6" s="102"/>
      <c r="I6" s="102" t="s">
        <v>56</v>
      </c>
      <c r="J6" s="102" t="s">
        <v>59</v>
      </c>
      <c r="K6" s="102" t="s">
        <v>322</v>
      </c>
      <c r="L6" s="102" t="s">
        <v>323</v>
      </c>
      <c r="M6" s="116" t="s">
        <v>324</v>
      </c>
      <c r="N6" s="117" t="s">
        <v>325</v>
      </c>
      <c r="O6" s="117"/>
      <c r="P6" s="122"/>
      <c r="Q6" s="117"/>
      <c r="R6" s="123"/>
      <c r="S6" s="103"/>
    </row>
    <row r="7" ht="54" customHeight="1" spans="1:19">
      <c r="A7" s="19"/>
      <c r="B7" s="103"/>
      <c r="C7" s="103"/>
      <c r="D7" s="104"/>
      <c r="E7" s="104"/>
      <c r="F7" s="104"/>
      <c r="G7" s="104"/>
      <c r="H7" s="104"/>
      <c r="I7" s="104"/>
      <c r="J7" s="104" t="s">
        <v>58</v>
      </c>
      <c r="K7" s="104"/>
      <c r="L7" s="104"/>
      <c r="M7" s="118"/>
      <c r="N7" s="104" t="s">
        <v>58</v>
      </c>
      <c r="O7" s="104" t="s">
        <v>65</v>
      </c>
      <c r="P7" s="103" t="s">
        <v>66</v>
      </c>
      <c r="Q7" s="104" t="s">
        <v>67</v>
      </c>
      <c r="R7" s="118" t="s">
        <v>68</v>
      </c>
      <c r="S7" s="103" t="s">
        <v>69</v>
      </c>
    </row>
    <row r="8" ht="18" customHeight="1" spans="1:19">
      <c r="A8" s="125">
        <v>1</v>
      </c>
      <c r="B8" s="125" t="s">
        <v>83</v>
      </c>
      <c r="C8" s="126">
        <v>3</v>
      </c>
      <c r="D8" s="126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</row>
    <row r="9" ht="21" customHeight="1" spans="1:19">
      <c r="A9" s="105"/>
      <c r="B9" s="106"/>
      <c r="C9" s="106"/>
      <c r="D9" s="107"/>
      <c r="E9" s="107"/>
      <c r="F9" s="107"/>
      <c r="G9" s="127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</row>
    <row r="10" ht="21" customHeight="1" spans="1:19">
      <c r="A10" s="108" t="s">
        <v>179</v>
      </c>
      <c r="B10" s="109"/>
      <c r="C10" s="109"/>
      <c r="D10" s="110"/>
      <c r="E10" s="110"/>
      <c r="F10" s="110"/>
      <c r="G10" s="128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</row>
    <row r="11" ht="21" customHeight="1" spans="1:19">
      <c r="A11" s="124" t="s">
        <v>326</v>
      </c>
      <c r="B11" s="6"/>
      <c r="C11" s="6"/>
      <c r="D11" s="124"/>
      <c r="E11" s="124"/>
      <c r="F11" s="124"/>
      <c r="G11" s="129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</row>
    <row r="12" customHeight="1" spans="1:1">
      <c r="A12" s="131" t="s">
        <v>327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6.5" customHeight="1" spans="1:20">
      <c r="A2" s="93"/>
      <c r="B2" s="94"/>
      <c r="C2" s="94"/>
      <c r="D2" s="94"/>
      <c r="E2" s="94"/>
      <c r="F2" s="94"/>
      <c r="G2" s="94"/>
      <c r="H2" s="93"/>
      <c r="I2" s="93"/>
      <c r="J2" s="93"/>
      <c r="K2" s="93"/>
      <c r="L2" s="93"/>
      <c r="M2" s="93"/>
      <c r="N2" s="112"/>
      <c r="O2" s="93"/>
      <c r="P2" s="93"/>
      <c r="Q2" s="94"/>
      <c r="R2" s="93"/>
      <c r="S2" s="120"/>
      <c r="T2" s="120" t="s">
        <v>328</v>
      </c>
    </row>
    <row r="3" ht="41.25" customHeight="1" spans="1:20">
      <c r="A3" s="82" t="str">
        <f>"2025"&amp;"年部门政府购买服务预算表"</f>
        <v>2025年部门政府购买服务预算表</v>
      </c>
      <c r="B3" s="72"/>
      <c r="C3" s="72"/>
      <c r="D3" s="72"/>
      <c r="E3" s="72"/>
      <c r="F3" s="72"/>
      <c r="G3" s="72"/>
      <c r="H3" s="95"/>
      <c r="I3" s="95"/>
      <c r="J3" s="95"/>
      <c r="K3" s="95"/>
      <c r="L3" s="95"/>
      <c r="M3" s="95"/>
      <c r="N3" s="113"/>
      <c r="O3" s="95"/>
      <c r="P3" s="95"/>
      <c r="Q3" s="72"/>
      <c r="R3" s="95"/>
      <c r="S3" s="113"/>
      <c r="T3" s="72"/>
    </row>
    <row r="4" ht="22.5" customHeight="1" spans="1:20">
      <c r="A4" s="96" t="s">
        <v>1</v>
      </c>
      <c r="B4" s="97"/>
      <c r="C4" s="97"/>
      <c r="D4" s="97"/>
      <c r="E4" s="97"/>
      <c r="F4" s="97"/>
      <c r="G4" s="97"/>
      <c r="H4" s="98"/>
      <c r="I4" s="98"/>
      <c r="J4" s="98"/>
      <c r="K4" s="98"/>
      <c r="L4" s="98"/>
      <c r="M4" s="98"/>
      <c r="N4" s="112"/>
      <c r="O4" s="93"/>
      <c r="P4" s="93"/>
      <c r="Q4" s="94"/>
      <c r="R4" s="93"/>
      <c r="S4" s="121"/>
      <c r="T4" s="120" t="s">
        <v>2</v>
      </c>
    </row>
    <row r="5" ht="24" customHeight="1" spans="1:20">
      <c r="A5" s="11" t="s">
        <v>189</v>
      </c>
      <c r="B5" s="99" t="s">
        <v>190</v>
      </c>
      <c r="C5" s="99" t="s">
        <v>316</v>
      </c>
      <c r="D5" s="99" t="s">
        <v>329</v>
      </c>
      <c r="E5" s="99" t="s">
        <v>330</v>
      </c>
      <c r="F5" s="99" t="s">
        <v>331</v>
      </c>
      <c r="G5" s="99" t="s">
        <v>332</v>
      </c>
      <c r="H5" s="100" t="s">
        <v>333</v>
      </c>
      <c r="I5" s="100" t="s">
        <v>334</v>
      </c>
      <c r="J5" s="114" t="s">
        <v>197</v>
      </c>
      <c r="K5" s="114"/>
      <c r="L5" s="114"/>
      <c r="M5" s="114"/>
      <c r="N5" s="115"/>
      <c r="O5" s="114"/>
      <c r="P5" s="114"/>
      <c r="Q5" s="90"/>
      <c r="R5" s="114"/>
      <c r="S5" s="115"/>
      <c r="T5" s="91"/>
    </row>
    <row r="6" ht="24" customHeight="1" spans="1:20">
      <c r="A6" s="16"/>
      <c r="B6" s="101"/>
      <c r="C6" s="101"/>
      <c r="D6" s="101"/>
      <c r="E6" s="101"/>
      <c r="F6" s="101"/>
      <c r="G6" s="101"/>
      <c r="H6" s="102"/>
      <c r="I6" s="102"/>
      <c r="J6" s="102" t="s">
        <v>56</v>
      </c>
      <c r="K6" s="102" t="s">
        <v>59</v>
      </c>
      <c r="L6" s="102" t="s">
        <v>322</v>
      </c>
      <c r="M6" s="102" t="s">
        <v>323</v>
      </c>
      <c r="N6" s="116" t="s">
        <v>324</v>
      </c>
      <c r="O6" s="117" t="s">
        <v>325</v>
      </c>
      <c r="P6" s="117"/>
      <c r="Q6" s="122"/>
      <c r="R6" s="117"/>
      <c r="S6" s="123"/>
      <c r="T6" s="103"/>
    </row>
    <row r="7" ht="54" customHeight="1" spans="1:20">
      <c r="A7" s="19"/>
      <c r="B7" s="103"/>
      <c r="C7" s="103"/>
      <c r="D7" s="103"/>
      <c r="E7" s="103"/>
      <c r="F7" s="103"/>
      <c r="G7" s="103"/>
      <c r="H7" s="104"/>
      <c r="I7" s="104"/>
      <c r="J7" s="104"/>
      <c r="K7" s="104" t="s">
        <v>58</v>
      </c>
      <c r="L7" s="104"/>
      <c r="M7" s="104"/>
      <c r="N7" s="118"/>
      <c r="O7" s="104" t="s">
        <v>58</v>
      </c>
      <c r="P7" s="104" t="s">
        <v>65</v>
      </c>
      <c r="Q7" s="103" t="s">
        <v>66</v>
      </c>
      <c r="R7" s="104" t="s">
        <v>67</v>
      </c>
      <c r="S7" s="118" t="s">
        <v>68</v>
      </c>
      <c r="T7" s="103" t="s">
        <v>69</v>
      </c>
    </row>
    <row r="8" ht="17.25" customHeight="1" spans="1:20">
      <c r="A8" s="20">
        <v>1</v>
      </c>
      <c r="B8" s="103">
        <v>2</v>
      </c>
      <c r="C8" s="20">
        <v>3</v>
      </c>
      <c r="D8" s="20">
        <v>4</v>
      </c>
      <c r="E8" s="103">
        <v>5</v>
      </c>
      <c r="F8" s="20">
        <v>6</v>
      </c>
      <c r="G8" s="20">
        <v>7</v>
      </c>
      <c r="H8" s="103">
        <v>8</v>
      </c>
      <c r="I8" s="20">
        <v>9</v>
      </c>
      <c r="J8" s="20">
        <v>10</v>
      </c>
      <c r="K8" s="103">
        <v>11</v>
      </c>
      <c r="L8" s="20">
        <v>12</v>
      </c>
      <c r="M8" s="20">
        <v>13</v>
      </c>
      <c r="N8" s="103">
        <v>14</v>
      </c>
      <c r="O8" s="20">
        <v>15</v>
      </c>
      <c r="P8" s="20">
        <v>16</v>
      </c>
      <c r="Q8" s="103">
        <v>17</v>
      </c>
      <c r="R8" s="20">
        <v>18</v>
      </c>
      <c r="S8" s="20">
        <v>19</v>
      </c>
      <c r="T8" s="20">
        <v>20</v>
      </c>
    </row>
    <row r="9" ht="21" customHeight="1" spans="1:20">
      <c r="A9" s="105"/>
      <c r="B9" s="106"/>
      <c r="C9" s="106"/>
      <c r="D9" s="106"/>
      <c r="E9" s="106"/>
      <c r="F9" s="106"/>
      <c r="G9" s="106"/>
      <c r="H9" s="107"/>
      <c r="I9" s="107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</row>
    <row r="10" ht="21" customHeight="1" spans="1:20">
      <c r="A10" s="108" t="s">
        <v>179</v>
      </c>
      <c r="B10" s="109"/>
      <c r="C10" s="109"/>
      <c r="D10" s="109"/>
      <c r="E10" s="109"/>
      <c r="F10" s="109"/>
      <c r="G10" s="109"/>
      <c r="H10" s="110"/>
      <c r="I10" s="11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</row>
    <row r="11" customHeight="1" spans="5:5">
      <c r="E11" s="111"/>
    </row>
    <row r="12" customHeight="1" spans="1:1">
      <c r="A12" s="111" t="s">
        <v>335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B13" sqref="B13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7.25" customHeight="1" spans="4:24">
      <c r="D2" s="81"/>
      <c r="W2" s="4"/>
      <c r="X2" s="4" t="s">
        <v>336</v>
      </c>
    </row>
    <row r="3" ht="41.25" customHeight="1" spans="1:24">
      <c r="A3" s="82" t="str">
        <f>"2025"&amp;"年对下转移支付预算表"</f>
        <v>2025年对下转移支付预算表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72"/>
      <c r="X3" s="72"/>
    </row>
    <row r="4" ht="18" customHeight="1" spans="1:24">
      <c r="A4" s="83" t="s">
        <v>1</v>
      </c>
      <c r="B4" s="84"/>
      <c r="C4" s="84"/>
      <c r="D4" s="85"/>
      <c r="E4" s="86"/>
      <c r="F4" s="86"/>
      <c r="G4" s="86"/>
      <c r="H4" s="86"/>
      <c r="I4" s="86"/>
      <c r="W4" s="9"/>
      <c r="X4" s="9" t="s">
        <v>2</v>
      </c>
    </row>
    <row r="5" ht="19.5" customHeight="1" spans="1:24">
      <c r="A5" s="31" t="s">
        <v>337</v>
      </c>
      <c r="B5" s="12" t="s">
        <v>197</v>
      </c>
      <c r="C5" s="13"/>
      <c r="D5" s="13"/>
      <c r="E5" s="12" t="s">
        <v>338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90"/>
      <c r="X5" s="91"/>
    </row>
    <row r="6" ht="40.5" customHeight="1" spans="1:24">
      <c r="A6" s="20"/>
      <c r="B6" s="32" t="s">
        <v>56</v>
      </c>
      <c r="C6" s="11" t="s">
        <v>59</v>
      </c>
      <c r="D6" s="87" t="s">
        <v>322</v>
      </c>
      <c r="E6" s="53" t="s">
        <v>339</v>
      </c>
      <c r="F6" s="53" t="s">
        <v>340</v>
      </c>
      <c r="G6" s="53" t="s">
        <v>341</v>
      </c>
      <c r="H6" s="53" t="s">
        <v>342</v>
      </c>
      <c r="I6" s="53" t="s">
        <v>343</v>
      </c>
      <c r="J6" s="53" t="s">
        <v>344</v>
      </c>
      <c r="K6" s="53" t="s">
        <v>345</v>
      </c>
      <c r="L6" s="53" t="s">
        <v>346</v>
      </c>
      <c r="M6" s="53" t="s">
        <v>347</v>
      </c>
      <c r="N6" s="53" t="s">
        <v>348</v>
      </c>
      <c r="O6" s="53" t="s">
        <v>349</v>
      </c>
      <c r="P6" s="53" t="s">
        <v>350</v>
      </c>
      <c r="Q6" s="53" t="s">
        <v>351</v>
      </c>
      <c r="R6" s="53" t="s">
        <v>352</v>
      </c>
      <c r="S6" s="53" t="s">
        <v>353</v>
      </c>
      <c r="T6" s="53" t="s">
        <v>354</v>
      </c>
      <c r="U6" s="53" t="s">
        <v>355</v>
      </c>
      <c r="V6" s="53" t="s">
        <v>356</v>
      </c>
      <c r="W6" s="53" t="s">
        <v>357</v>
      </c>
      <c r="X6" s="92" t="s">
        <v>358</v>
      </c>
    </row>
    <row r="7" ht="19.5" customHeight="1" spans="1:24">
      <c r="A7" s="21">
        <v>1</v>
      </c>
      <c r="B7" s="21">
        <v>2</v>
      </c>
      <c r="C7" s="21">
        <v>3</v>
      </c>
      <c r="D7" s="88">
        <v>4</v>
      </c>
      <c r="E7" s="41">
        <v>5</v>
      </c>
      <c r="F7" s="21">
        <v>6</v>
      </c>
      <c r="G7" s="21">
        <v>7</v>
      </c>
      <c r="H7" s="88">
        <v>8</v>
      </c>
      <c r="I7" s="21">
        <v>9</v>
      </c>
      <c r="J7" s="21">
        <v>10</v>
      </c>
      <c r="K7" s="21">
        <v>11</v>
      </c>
      <c r="L7" s="88">
        <v>12</v>
      </c>
      <c r="M7" s="21">
        <v>13</v>
      </c>
      <c r="N7" s="21">
        <v>14</v>
      </c>
      <c r="O7" s="21">
        <v>15</v>
      </c>
      <c r="P7" s="88">
        <v>16</v>
      </c>
      <c r="Q7" s="21">
        <v>17</v>
      </c>
      <c r="R7" s="21">
        <v>18</v>
      </c>
      <c r="S7" s="21">
        <v>19</v>
      </c>
      <c r="T7" s="88">
        <v>20</v>
      </c>
      <c r="U7" s="88">
        <v>21</v>
      </c>
      <c r="V7" s="88">
        <v>22</v>
      </c>
      <c r="W7" s="41">
        <v>23</v>
      </c>
      <c r="X7" s="41">
        <v>24</v>
      </c>
    </row>
    <row r="8" ht="19.5" customHeight="1" spans="1:24">
      <c r="A8" s="33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</row>
    <row r="9" ht="19.5" customHeight="1" spans="1:24">
      <c r="A9" s="78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</row>
    <row r="10" customHeight="1" spans="1:1">
      <c r="A10" t="s">
        <v>359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360</v>
      </c>
    </row>
    <row r="3" ht="41.25" customHeight="1" spans="1:10">
      <c r="A3" s="71" t="str">
        <f>"2025"&amp;"年市对下转移支付绩效目标表"</f>
        <v>2025年市对下转移支付绩效目标表</v>
      </c>
      <c r="B3" s="5"/>
      <c r="C3" s="5"/>
      <c r="D3" s="5"/>
      <c r="E3" s="5"/>
      <c r="F3" s="72"/>
      <c r="G3" s="5"/>
      <c r="H3" s="72"/>
      <c r="I3" s="72"/>
      <c r="J3" s="5"/>
    </row>
    <row r="4" ht="17.25" customHeight="1" spans="1:8">
      <c r="A4" s="73" t="s">
        <v>1</v>
      </c>
      <c r="B4" s="74"/>
      <c r="C4" s="74"/>
      <c r="D4" s="74"/>
      <c r="E4" s="74"/>
      <c r="F4" s="75"/>
      <c r="G4" s="74"/>
      <c r="H4" s="75"/>
    </row>
    <row r="5" ht="44.25" customHeight="1" spans="1:10">
      <c r="A5" s="76" t="s">
        <v>337</v>
      </c>
      <c r="B5" s="76" t="s">
        <v>281</v>
      </c>
      <c r="C5" s="76" t="s">
        <v>282</v>
      </c>
      <c r="D5" s="76" t="s">
        <v>283</v>
      </c>
      <c r="E5" s="76" t="s">
        <v>284</v>
      </c>
      <c r="F5" s="77" t="s">
        <v>285</v>
      </c>
      <c r="G5" s="76" t="s">
        <v>286</v>
      </c>
      <c r="H5" s="77" t="s">
        <v>287</v>
      </c>
      <c r="I5" s="77" t="s">
        <v>288</v>
      </c>
      <c r="J5" s="76" t="s">
        <v>289</v>
      </c>
    </row>
    <row r="6" ht="14.25" customHeight="1" spans="1:10">
      <c r="A6" s="76">
        <v>1</v>
      </c>
      <c r="B6" s="76">
        <v>2</v>
      </c>
      <c r="C6" s="76">
        <v>3</v>
      </c>
      <c r="D6" s="76">
        <v>4</v>
      </c>
      <c r="E6" s="76">
        <v>5</v>
      </c>
      <c r="F6" s="77">
        <v>6</v>
      </c>
      <c r="G6" s="76">
        <v>7</v>
      </c>
      <c r="H6" s="77">
        <v>8</v>
      </c>
      <c r="I6" s="77">
        <v>9</v>
      </c>
      <c r="J6" s="76">
        <v>10</v>
      </c>
    </row>
    <row r="7" ht="42" customHeight="1" spans="1:10">
      <c r="A7" s="33"/>
      <c r="B7" s="78"/>
      <c r="C7" s="78"/>
      <c r="D7" s="78"/>
      <c r="E7" s="79"/>
      <c r="F7" s="80"/>
      <c r="G7" s="79"/>
      <c r="H7" s="80"/>
      <c r="I7" s="80"/>
      <c r="J7" s="79"/>
    </row>
    <row r="8" ht="42" customHeight="1" spans="1:10">
      <c r="A8" s="33"/>
      <c r="B8" s="34"/>
      <c r="C8" s="34"/>
      <c r="D8" s="34"/>
      <c r="E8" s="33"/>
      <c r="F8" s="34"/>
      <c r="G8" s="33"/>
      <c r="H8" s="34"/>
      <c r="I8" s="34"/>
      <c r="J8" s="33"/>
    </row>
    <row r="10" customHeight="1" spans="1:1">
      <c r="A10" s="74" t="s">
        <v>361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tabSelected="1" workbookViewId="0">
      <pane ySplit="1" topLeftCell="A5" activePane="bottomLeft" state="frozen"/>
      <selection/>
      <selection pane="bottomLeft" activeCell="A14" sqref="A14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43" t="s">
        <v>362</v>
      </c>
      <c r="B2" s="44"/>
      <c r="C2" s="44"/>
      <c r="D2" s="45"/>
      <c r="E2" s="45"/>
      <c r="F2" s="45"/>
      <c r="G2" s="44"/>
      <c r="H2" s="44"/>
      <c r="I2" s="45"/>
    </row>
    <row r="3" ht="41.25" customHeight="1" spans="1:9">
      <c r="A3" s="46" t="str">
        <f>"2025"&amp;"年新增资产配置预算表"</f>
        <v>2025年新增资产配置预算表</v>
      </c>
      <c r="B3" s="47"/>
      <c r="C3" s="47"/>
      <c r="D3" s="48"/>
      <c r="E3" s="48"/>
      <c r="F3" s="48"/>
      <c r="G3" s="47"/>
      <c r="H3" s="47"/>
      <c r="I3" s="48"/>
    </row>
    <row r="4" customHeight="1" spans="1:9">
      <c r="A4" s="49" t="s">
        <v>1</v>
      </c>
      <c r="B4" s="50"/>
      <c r="C4" s="50"/>
      <c r="D4" s="51"/>
      <c r="F4" s="48"/>
      <c r="G4" s="47"/>
      <c r="H4" s="47"/>
      <c r="I4" s="70" t="s">
        <v>2</v>
      </c>
    </row>
    <row r="5" ht="28.5" customHeight="1" spans="1:9">
      <c r="A5" s="52" t="s">
        <v>189</v>
      </c>
      <c r="B5" s="53" t="s">
        <v>190</v>
      </c>
      <c r="C5" s="54" t="s">
        <v>363</v>
      </c>
      <c r="D5" s="52" t="s">
        <v>364</v>
      </c>
      <c r="E5" s="52" t="s">
        <v>365</v>
      </c>
      <c r="F5" s="52" t="s">
        <v>366</v>
      </c>
      <c r="G5" s="53" t="s">
        <v>367</v>
      </c>
      <c r="H5" s="41"/>
      <c r="I5" s="52"/>
    </row>
    <row r="6" ht="21" customHeight="1" spans="1:9">
      <c r="A6" s="54"/>
      <c r="B6" s="55"/>
      <c r="C6" s="55"/>
      <c r="D6" s="56"/>
      <c r="E6" s="55"/>
      <c r="F6" s="55"/>
      <c r="G6" s="53" t="s">
        <v>320</v>
      </c>
      <c r="H6" s="53" t="s">
        <v>368</v>
      </c>
      <c r="I6" s="53" t="s">
        <v>369</v>
      </c>
    </row>
    <row r="7" ht="17.25" customHeight="1" spans="1:9">
      <c r="A7" s="57" t="s">
        <v>82</v>
      </c>
      <c r="B7" s="58"/>
      <c r="C7" s="59" t="s">
        <v>83</v>
      </c>
      <c r="D7" s="57" t="s">
        <v>84</v>
      </c>
      <c r="E7" s="60" t="s">
        <v>85</v>
      </c>
      <c r="F7" s="57" t="s">
        <v>86</v>
      </c>
      <c r="G7" s="59" t="s">
        <v>87</v>
      </c>
      <c r="H7" s="61" t="s">
        <v>88</v>
      </c>
      <c r="I7" s="60" t="s">
        <v>89</v>
      </c>
    </row>
    <row r="8" ht="19.5" customHeight="1" spans="1:9">
      <c r="A8" s="62"/>
      <c r="B8" s="36"/>
      <c r="C8" s="36"/>
      <c r="D8" s="33"/>
      <c r="E8" s="34"/>
      <c r="F8" s="61"/>
      <c r="G8" s="63"/>
      <c r="H8" s="64"/>
      <c r="I8" s="64"/>
    </row>
    <row r="9" ht="19.5" customHeight="1" spans="1:9">
      <c r="A9" s="65" t="s">
        <v>56</v>
      </c>
      <c r="B9" s="66"/>
      <c r="C9" s="66"/>
      <c r="D9" s="67"/>
      <c r="E9" s="68"/>
      <c r="F9" s="68"/>
      <c r="G9" s="63"/>
      <c r="H9" s="64"/>
      <c r="I9" s="64"/>
    </row>
    <row r="11" customHeight="1" spans="1:1">
      <c r="A11" s="69" t="s">
        <v>370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371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9" t="s">
        <v>2</v>
      </c>
    </row>
    <row r="5" ht="21.75" customHeight="1" spans="1:11">
      <c r="A5" s="10" t="s">
        <v>268</v>
      </c>
      <c r="B5" s="10" t="s">
        <v>192</v>
      </c>
      <c r="C5" s="10" t="s">
        <v>269</v>
      </c>
      <c r="D5" s="11" t="s">
        <v>193</v>
      </c>
      <c r="E5" s="11" t="s">
        <v>194</v>
      </c>
      <c r="F5" s="11" t="s">
        <v>270</v>
      </c>
      <c r="G5" s="11" t="s">
        <v>271</v>
      </c>
      <c r="H5" s="31" t="s">
        <v>56</v>
      </c>
      <c r="I5" s="12" t="s">
        <v>372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32"/>
      <c r="I6" s="11" t="s">
        <v>59</v>
      </c>
      <c r="J6" s="11" t="s">
        <v>60</v>
      </c>
      <c r="K6" s="11" t="s">
        <v>61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58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41">
        <v>10</v>
      </c>
      <c r="K8" s="41">
        <v>11</v>
      </c>
    </row>
    <row r="9" ht="18.75" customHeight="1" spans="1:11">
      <c r="A9" s="33"/>
      <c r="B9" s="34"/>
      <c r="C9" s="33"/>
      <c r="D9" s="33"/>
      <c r="E9" s="33"/>
      <c r="F9" s="33"/>
      <c r="G9" s="33"/>
      <c r="H9" s="35"/>
      <c r="I9" s="42"/>
      <c r="J9" s="42"/>
      <c r="K9" s="35"/>
    </row>
    <row r="10" ht="18.75" customHeight="1" spans="1:11">
      <c r="A10" s="36"/>
      <c r="B10" s="34"/>
      <c r="C10" s="34"/>
      <c r="D10" s="34"/>
      <c r="E10" s="34"/>
      <c r="F10" s="34"/>
      <c r="G10" s="34"/>
      <c r="H10" s="30"/>
      <c r="I10" s="30"/>
      <c r="J10" s="30"/>
      <c r="K10" s="35"/>
    </row>
    <row r="11" ht="18.75" customHeight="1" spans="1:11">
      <c r="A11" s="37" t="s">
        <v>179</v>
      </c>
      <c r="B11" s="38"/>
      <c r="C11" s="38"/>
      <c r="D11" s="38"/>
      <c r="E11" s="38"/>
      <c r="F11" s="38"/>
      <c r="G11" s="39"/>
      <c r="H11" s="30"/>
      <c r="I11" s="30"/>
      <c r="J11" s="30"/>
      <c r="K11" s="35"/>
    </row>
    <row r="13" customHeight="1" spans="1:1">
      <c r="A13" s="40" t="s">
        <v>373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E15" sqref="E15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374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">
        <v>1</v>
      </c>
      <c r="B4" s="7"/>
      <c r="C4" s="7"/>
      <c r="D4" s="7"/>
      <c r="E4" s="8"/>
      <c r="F4" s="8"/>
      <c r="G4" s="9" t="s">
        <v>2</v>
      </c>
    </row>
    <row r="5" ht="21.75" customHeight="1" spans="1:7">
      <c r="A5" s="10" t="s">
        <v>269</v>
      </c>
      <c r="B5" s="10" t="s">
        <v>268</v>
      </c>
      <c r="C5" s="10" t="s">
        <v>192</v>
      </c>
      <c r="D5" s="11" t="s">
        <v>375</v>
      </c>
      <c r="E5" s="12" t="s">
        <v>59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58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spans="1:7">
      <c r="A9" s="22" t="s">
        <v>70</v>
      </c>
      <c r="B9" s="23" t="s">
        <v>376</v>
      </c>
      <c r="C9" s="24" t="s">
        <v>377</v>
      </c>
      <c r="D9" s="25"/>
      <c r="E9" s="26">
        <v>1227400</v>
      </c>
      <c r="F9" s="25"/>
      <c r="G9" s="25"/>
    </row>
    <row r="10" s="1" customFormat="1" spans="1:7">
      <c r="A10" s="22" t="s">
        <v>70</v>
      </c>
      <c r="B10" s="23" t="s">
        <v>376</v>
      </c>
      <c r="C10" s="24" t="s">
        <v>378</v>
      </c>
      <c r="D10" s="25"/>
      <c r="E10" s="26">
        <v>4909600</v>
      </c>
      <c r="F10" s="25"/>
      <c r="G10" s="25"/>
    </row>
    <row r="11" ht="18.75" customHeight="1" spans="1:7">
      <c r="A11" s="27" t="s">
        <v>56</v>
      </c>
      <c r="B11" s="28" t="s">
        <v>379</v>
      </c>
      <c r="C11" s="28"/>
      <c r="D11" s="29"/>
      <c r="E11" s="30">
        <f>SUM(E8:E10)</f>
        <v>6137005</v>
      </c>
      <c r="F11" s="30"/>
      <c r="G11" s="30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70" t="s">
        <v>53</v>
      </c>
    </row>
    <row r="3" ht="41.25" customHeight="1" spans="1:1">
      <c r="A3" s="46" t="str">
        <f>"2025"&amp;"年部门收入预算表"</f>
        <v>2025年部门收入预算表</v>
      </c>
    </row>
    <row r="4" ht="17.25" customHeight="1" spans="1:19">
      <c r="A4" s="49" t="s">
        <v>1</v>
      </c>
      <c r="S4" s="51" t="s">
        <v>2</v>
      </c>
    </row>
    <row r="5" ht="21.75" customHeight="1" spans="1:19">
      <c r="A5" s="205" t="s">
        <v>54</v>
      </c>
      <c r="B5" s="206" t="s">
        <v>55</v>
      </c>
      <c r="C5" s="206" t="s">
        <v>56</v>
      </c>
      <c r="D5" s="207" t="s">
        <v>57</v>
      </c>
      <c r="E5" s="207"/>
      <c r="F5" s="207"/>
      <c r="G5" s="207"/>
      <c r="H5" s="207"/>
      <c r="I5" s="145"/>
      <c r="J5" s="207"/>
      <c r="K5" s="207"/>
      <c r="L5" s="207"/>
      <c r="M5" s="207"/>
      <c r="N5" s="213"/>
      <c r="O5" s="207" t="s">
        <v>46</v>
      </c>
      <c r="P5" s="207"/>
      <c r="Q5" s="207"/>
      <c r="R5" s="207"/>
      <c r="S5" s="213"/>
    </row>
    <row r="6" ht="27" customHeight="1" spans="1:19">
      <c r="A6" s="208"/>
      <c r="B6" s="209"/>
      <c r="C6" s="209"/>
      <c r="D6" s="209" t="s">
        <v>58</v>
      </c>
      <c r="E6" s="209" t="s">
        <v>59</v>
      </c>
      <c r="F6" s="209" t="s">
        <v>60</v>
      </c>
      <c r="G6" s="209" t="s">
        <v>61</v>
      </c>
      <c r="H6" s="209" t="s">
        <v>62</v>
      </c>
      <c r="I6" s="214" t="s">
        <v>63</v>
      </c>
      <c r="J6" s="215"/>
      <c r="K6" s="215"/>
      <c r="L6" s="215"/>
      <c r="M6" s="215"/>
      <c r="N6" s="216"/>
      <c r="O6" s="209" t="s">
        <v>58</v>
      </c>
      <c r="P6" s="209" t="s">
        <v>59</v>
      </c>
      <c r="Q6" s="209" t="s">
        <v>60</v>
      </c>
      <c r="R6" s="209" t="s">
        <v>61</v>
      </c>
      <c r="S6" s="209" t="s">
        <v>64</v>
      </c>
    </row>
    <row r="7" ht="30" customHeight="1" spans="1:19">
      <c r="A7" s="210"/>
      <c r="B7" s="119"/>
      <c r="C7" s="128"/>
      <c r="D7" s="128"/>
      <c r="E7" s="128"/>
      <c r="F7" s="128"/>
      <c r="G7" s="128"/>
      <c r="H7" s="128"/>
      <c r="I7" s="80" t="s">
        <v>58</v>
      </c>
      <c r="J7" s="216" t="s">
        <v>65</v>
      </c>
      <c r="K7" s="216" t="s">
        <v>66</v>
      </c>
      <c r="L7" s="216" t="s">
        <v>67</v>
      </c>
      <c r="M7" s="216" t="s">
        <v>68</v>
      </c>
      <c r="N7" s="216" t="s">
        <v>69</v>
      </c>
      <c r="O7" s="217"/>
      <c r="P7" s="217"/>
      <c r="Q7" s="217"/>
      <c r="R7" s="217"/>
      <c r="S7" s="128"/>
    </row>
    <row r="8" ht="15" customHeight="1" spans="1:19">
      <c r="A8" s="211">
        <v>1</v>
      </c>
      <c r="B8" s="211">
        <v>2</v>
      </c>
      <c r="C8" s="211">
        <v>3</v>
      </c>
      <c r="D8" s="211">
        <v>4</v>
      </c>
      <c r="E8" s="211">
        <v>5</v>
      </c>
      <c r="F8" s="211">
        <v>6</v>
      </c>
      <c r="G8" s="211">
        <v>7</v>
      </c>
      <c r="H8" s="211">
        <v>8</v>
      </c>
      <c r="I8" s="80">
        <v>9</v>
      </c>
      <c r="J8" s="211">
        <v>10</v>
      </c>
      <c r="K8" s="211">
        <v>11</v>
      </c>
      <c r="L8" s="211">
        <v>12</v>
      </c>
      <c r="M8" s="211">
        <v>13</v>
      </c>
      <c r="N8" s="211">
        <v>14</v>
      </c>
      <c r="O8" s="211">
        <v>15</v>
      </c>
      <c r="P8" s="211">
        <v>16</v>
      </c>
      <c r="Q8" s="211">
        <v>17</v>
      </c>
      <c r="R8" s="211">
        <v>18</v>
      </c>
      <c r="S8" s="211">
        <v>19</v>
      </c>
    </row>
    <row r="9" ht="18" customHeight="1" spans="1:19">
      <c r="A9" s="34">
        <v>105017</v>
      </c>
      <c r="B9" s="34" t="s">
        <v>70</v>
      </c>
      <c r="C9" s="89">
        <f>D9</f>
        <v>78711617.92</v>
      </c>
      <c r="D9" s="89">
        <f>E9+I9</f>
        <v>78711617.92</v>
      </c>
      <c r="E9" s="89">
        <v>73797517.92</v>
      </c>
      <c r="F9" s="89"/>
      <c r="G9" s="89"/>
      <c r="H9" s="89"/>
      <c r="I9" s="89">
        <v>4914100</v>
      </c>
      <c r="J9" s="89"/>
      <c r="K9" s="89"/>
      <c r="L9" s="89"/>
      <c r="M9" s="89"/>
      <c r="N9" s="89">
        <v>4914100</v>
      </c>
      <c r="O9" s="89"/>
      <c r="P9" s="89"/>
      <c r="Q9" s="89"/>
      <c r="R9" s="89"/>
      <c r="S9" s="89"/>
    </row>
    <row r="10" ht="18" customHeight="1" spans="1:19">
      <c r="A10" s="54" t="s">
        <v>56</v>
      </c>
      <c r="B10" s="212"/>
      <c r="C10" s="89">
        <f>C9</f>
        <v>78711617.92</v>
      </c>
      <c r="D10" s="89">
        <f t="shared" ref="D10:N10" si="0">D9</f>
        <v>78711617.92</v>
      </c>
      <c r="E10" s="89">
        <f t="shared" si="0"/>
        <v>73797517.92</v>
      </c>
      <c r="F10" s="89">
        <f t="shared" si="0"/>
        <v>0</v>
      </c>
      <c r="G10" s="89">
        <f t="shared" si="0"/>
        <v>0</v>
      </c>
      <c r="H10" s="89">
        <f t="shared" si="0"/>
        <v>0</v>
      </c>
      <c r="I10" s="89">
        <f t="shared" si="0"/>
        <v>4914100</v>
      </c>
      <c r="J10" s="89">
        <f t="shared" si="0"/>
        <v>0</v>
      </c>
      <c r="K10" s="89">
        <f t="shared" si="0"/>
        <v>0</v>
      </c>
      <c r="L10" s="89">
        <f t="shared" si="0"/>
        <v>0</v>
      </c>
      <c r="M10" s="89">
        <f t="shared" si="0"/>
        <v>0</v>
      </c>
      <c r="N10" s="89">
        <f t="shared" si="0"/>
        <v>4914100</v>
      </c>
      <c r="O10" s="89"/>
      <c r="P10" s="89"/>
      <c r="Q10" s="89"/>
      <c r="R10" s="89"/>
      <c r="S10" s="8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1"/>
  <sheetViews>
    <sheetView showGridLines="0" showZeros="0" workbookViewId="0">
      <pane ySplit="1" topLeftCell="A16" activePane="bottomLeft" state="frozen"/>
      <selection/>
      <selection pane="bottomLeft" activeCell="E28" sqref="E28:F3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51" t="s">
        <v>71</v>
      </c>
    </row>
    <row r="3" ht="41.25" customHeight="1" spans="1:1">
      <c r="A3" s="46" t="str">
        <f>"2025"&amp;"年部门支出预算表"</f>
        <v>2025年部门支出预算表</v>
      </c>
    </row>
    <row r="4" ht="17.25" customHeight="1" spans="1:15">
      <c r="A4" s="49" t="s">
        <v>1</v>
      </c>
      <c r="O4" s="51" t="s">
        <v>2</v>
      </c>
    </row>
    <row r="5" ht="27" customHeight="1" spans="1:15">
      <c r="A5" s="190" t="s">
        <v>72</v>
      </c>
      <c r="B5" s="190" t="s">
        <v>73</v>
      </c>
      <c r="C5" s="190" t="s">
        <v>56</v>
      </c>
      <c r="D5" s="191" t="s">
        <v>59</v>
      </c>
      <c r="E5" s="192"/>
      <c r="F5" s="193"/>
      <c r="G5" s="194" t="s">
        <v>60</v>
      </c>
      <c r="H5" s="194" t="s">
        <v>61</v>
      </c>
      <c r="I5" s="194" t="s">
        <v>74</v>
      </c>
      <c r="J5" s="191" t="s">
        <v>63</v>
      </c>
      <c r="K5" s="192"/>
      <c r="L5" s="192"/>
      <c r="M5" s="192"/>
      <c r="N5" s="201"/>
      <c r="O5" s="202"/>
    </row>
    <row r="6" ht="42" customHeight="1" spans="1:15">
      <c r="A6" s="195"/>
      <c r="B6" s="195"/>
      <c r="C6" s="196"/>
      <c r="D6" s="197" t="s">
        <v>58</v>
      </c>
      <c r="E6" s="197" t="s">
        <v>75</v>
      </c>
      <c r="F6" s="197" t="s">
        <v>76</v>
      </c>
      <c r="G6" s="196"/>
      <c r="H6" s="196"/>
      <c r="I6" s="203"/>
      <c r="J6" s="197" t="s">
        <v>58</v>
      </c>
      <c r="K6" s="182" t="s">
        <v>77</v>
      </c>
      <c r="L6" s="182" t="s">
        <v>78</v>
      </c>
      <c r="M6" s="182" t="s">
        <v>79</v>
      </c>
      <c r="N6" s="182" t="s">
        <v>80</v>
      </c>
      <c r="O6" s="182" t="s">
        <v>81</v>
      </c>
    </row>
    <row r="7" ht="18" customHeight="1" spans="1:15">
      <c r="A7" s="57" t="s">
        <v>82</v>
      </c>
      <c r="B7" s="57" t="s">
        <v>83</v>
      </c>
      <c r="C7" s="57" t="s">
        <v>84</v>
      </c>
      <c r="D7" s="61" t="s">
        <v>85</v>
      </c>
      <c r="E7" s="61" t="s">
        <v>86</v>
      </c>
      <c r="F7" s="61" t="s">
        <v>87</v>
      </c>
      <c r="G7" s="61" t="s">
        <v>88</v>
      </c>
      <c r="H7" s="61" t="s">
        <v>89</v>
      </c>
      <c r="I7" s="61" t="s">
        <v>90</v>
      </c>
      <c r="J7" s="61" t="s">
        <v>91</v>
      </c>
      <c r="K7" s="61" t="s">
        <v>92</v>
      </c>
      <c r="L7" s="61" t="s">
        <v>93</v>
      </c>
      <c r="M7" s="61" t="s">
        <v>94</v>
      </c>
      <c r="N7" s="57" t="s">
        <v>95</v>
      </c>
      <c r="O7" s="61" t="s">
        <v>96</v>
      </c>
    </row>
    <row r="8" ht="18" customHeight="1" spans="1:15">
      <c r="A8" s="57">
        <v>205</v>
      </c>
      <c r="B8" s="57" t="s">
        <v>97</v>
      </c>
      <c r="C8" s="198">
        <f>C9+C12</f>
        <v>58819566.36</v>
      </c>
      <c r="D8" s="199">
        <f t="shared" ref="D8:D16" si="0">E8+F8</f>
        <v>53905466.36</v>
      </c>
      <c r="E8" s="198">
        <f>E9+E12</f>
        <v>52678066.36</v>
      </c>
      <c r="F8" s="198">
        <f>F9+F12</f>
        <v>1227400</v>
      </c>
      <c r="G8" s="61"/>
      <c r="H8" s="61"/>
      <c r="I8" s="61"/>
      <c r="J8" s="61"/>
      <c r="K8" s="61"/>
      <c r="L8" s="61"/>
      <c r="M8" s="61"/>
      <c r="N8" s="57"/>
      <c r="O8" s="61"/>
    </row>
    <row r="9" ht="18" customHeight="1" spans="1:15">
      <c r="A9" s="57">
        <v>20502</v>
      </c>
      <c r="B9" s="57" t="s">
        <v>98</v>
      </c>
      <c r="C9" s="198">
        <f>C10+C11</f>
        <v>58707086.36</v>
      </c>
      <c r="D9" s="199">
        <f t="shared" si="0"/>
        <v>53792986.36</v>
      </c>
      <c r="E9" s="198">
        <f>E10+E11</f>
        <v>52565586.36</v>
      </c>
      <c r="F9" s="198">
        <f>F10+F11</f>
        <v>1227400</v>
      </c>
      <c r="G9" s="61"/>
      <c r="H9" s="61"/>
      <c r="I9" s="61"/>
      <c r="J9" s="61"/>
      <c r="K9" s="61"/>
      <c r="L9" s="61"/>
      <c r="M9" s="61"/>
      <c r="N9" s="57"/>
      <c r="O9" s="61"/>
    </row>
    <row r="10" ht="18" customHeight="1" spans="1:15">
      <c r="A10" s="57" t="s">
        <v>99</v>
      </c>
      <c r="B10" s="57" t="s">
        <v>100</v>
      </c>
      <c r="C10" s="198">
        <f>D10+J10</f>
        <v>47735318.36</v>
      </c>
      <c r="D10" s="199">
        <f t="shared" si="0"/>
        <v>43459618.36</v>
      </c>
      <c r="E10" s="199">
        <v>42391818.36</v>
      </c>
      <c r="F10" s="199">
        <v>1067800</v>
      </c>
      <c r="G10" s="61"/>
      <c r="H10" s="61"/>
      <c r="I10" s="61"/>
      <c r="J10" s="61">
        <f>SUM(K10:O10)</f>
        <v>4275700</v>
      </c>
      <c r="K10" s="61"/>
      <c r="L10" s="61"/>
      <c r="M10" s="61"/>
      <c r="N10" s="57"/>
      <c r="O10" s="204">
        <f>4271200+4500</f>
        <v>4275700</v>
      </c>
    </row>
    <row r="11" ht="18" customHeight="1" spans="1:15">
      <c r="A11" s="57" t="s">
        <v>101</v>
      </c>
      <c r="B11" s="57" t="s">
        <v>102</v>
      </c>
      <c r="C11" s="198">
        <f>D11+J11</f>
        <v>10971768</v>
      </c>
      <c r="D11" s="199">
        <f t="shared" si="0"/>
        <v>10333368</v>
      </c>
      <c r="E11" s="199">
        <v>10173768</v>
      </c>
      <c r="F11" s="199">
        <v>159600</v>
      </c>
      <c r="G11" s="61"/>
      <c r="H11" s="61"/>
      <c r="I11" s="61"/>
      <c r="J11" s="61">
        <f>SUM(K11:O11)</f>
        <v>638400</v>
      </c>
      <c r="K11" s="61"/>
      <c r="L11" s="61"/>
      <c r="M11" s="61"/>
      <c r="N11" s="57"/>
      <c r="O11" s="204">
        <v>638400</v>
      </c>
    </row>
    <row r="12" ht="18" customHeight="1" spans="1:15">
      <c r="A12" s="57">
        <v>20509</v>
      </c>
      <c r="B12" s="57" t="s">
        <v>103</v>
      </c>
      <c r="C12" s="198">
        <v>112480</v>
      </c>
      <c r="D12" s="199">
        <f t="shared" si="0"/>
        <v>112480</v>
      </c>
      <c r="E12" s="199">
        <v>112480</v>
      </c>
      <c r="F12" s="199"/>
      <c r="G12" s="61"/>
      <c r="H12" s="61"/>
      <c r="I12" s="61"/>
      <c r="J12" s="61"/>
      <c r="K12" s="61"/>
      <c r="L12" s="61"/>
      <c r="M12" s="61"/>
      <c r="N12" s="57"/>
      <c r="O12" s="61"/>
    </row>
    <row r="13" ht="18" customHeight="1" spans="1:15">
      <c r="A13" s="57" t="s">
        <v>104</v>
      </c>
      <c r="B13" s="57" t="s">
        <v>105</v>
      </c>
      <c r="C13" s="198">
        <v>112480</v>
      </c>
      <c r="D13" s="199">
        <f t="shared" si="0"/>
        <v>112480</v>
      </c>
      <c r="E13" s="199">
        <v>112480</v>
      </c>
      <c r="F13" s="199"/>
      <c r="G13" s="61"/>
      <c r="H13" s="61"/>
      <c r="I13" s="61"/>
      <c r="J13" s="61"/>
      <c r="K13" s="61"/>
      <c r="L13" s="61"/>
      <c r="M13" s="61"/>
      <c r="N13" s="57"/>
      <c r="O13" s="61"/>
    </row>
    <row r="14" ht="18" customHeight="1" spans="1:15">
      <c r="A14" s="57" t="s">
        <v>106</v>
      </c>
      <c r="B14" s="57" t="s">
        <v>107</v>
      </c>
      <c r="C14" s="198">
        <f>C15</f>
        <v>10124152</v>
      </c>
      <c r="D14" s="199">
        <f t="shared" si="0"/>
        <v>10124152</v>
      </c>
      <c r="E14" s="198">
        <f>E15</f>
        <v>10124152</v>
      </c>
      <c r="F14" s="198">
        <f>F15</f>
        <v>0</v>
      </c>
      <c r="G14" s="61"/>
      <c r="H14" s="61"/>
      <c r="I14" s="61"/>
      <c r="J14" s="61"/>
      <c r="K14" s="61"/>
      <c r="L14" s="61"/>
      <c r="M14" s="61"/>
      <c r="N14" s="57"/>
      <c r="O14" s="61"/>
    </row>
    <row r="15" ht="18" customHeight="1" spans="1:15">
      <c r="A15" s="57" t="s">
        <v>108</v>
      </c>
      <c r="B15" s="57" t="s">
        <v>109</v>
      </c>
      <c r="C15" s="198">
        <f>C16+C17+C18</f>
        <v>10124152</v>
      </c>
      <c r="D15" s="199">
        <f t="shared" si="0"/>
        <v>10124152</v>
      </c>
      <c r="E15" s="198">
        <f>E16+E17+E18</f>
        <v>10124152</v>
      </c>
      <c r="F15" s="198">
        <f>F16+F17+F18</f>
        <v>0</v>
      </c>
      <c r="G15" s="61"/>
      <c r="H15" s="61"/>
      <c r="I15" s="61"/>
      <c r="J15" s="61"/>
      <c r="K15" s="61"/>
      <c r="L15" s="61"/>
      <c r="M15" s="61"/>
      <c r="N15" s="57"/>
      <c r="O15" s="61"/>
    </row>
    <row r="16" ht="18" customHeight="1" spans="1:15">
      <c r="A16" s="57" t="s">
        <v>110</v>
      </c>
      <c r="B16" s="57" t="s">
        <v>111</v>
      </c>
      <c r="C16" s="198">
        <v>1533400</v>
      </c>
      <c r="D16" s="199">
        <f t="shared" si="0"/>
        <v>1533400</v>
      </c>
      <c r="E16" s="199">
        <v>1533400</v>
      </c>
      <c r="F16" s="199"/>
      <c r="G16" s="61"/>
      <c r="H16" s="61"/>
      <c r="I16" s="61"/>
      <c r="J16" s="61"/>
      <c r="K16" s="61"/>
      <c r="L16" s="61"/>
      <c r="M16" s="61"/>
      <c r="N16" s="57"/>
      <c r="O16" s="61"/>
    </row>
    <row r="17" ht="18" customHeight="1" spans="1:15">
      <c r="A17" s="57" t="s">
        <v>112</v>
      </c>
      <c r="B17" s="57" t="s">
        <v>113</v>
      </c>
      <c r="C17" s="198">
        <v>6364832</v>
      </c>
      <c r="D17" s="199">
        <f t="shared" ref="D17:D26" si="1">E17+F17</f>
        <v>6364832</v>
      </c>
      <c r="E17" s="199">
        <v>6364832</v>
      </c>
      <c r="F17" s="199"/>
      <c r="G17" s="61"/>
      <c r="H17" s="61"/>
      <c r="I17" s="61"/>
      <c r="J17" s="61"/>
      <c r="K17" s="61"/>
      <c r="L17" s="61"/>
      <c r="M17" s="61"/>
      <c r="N17" s="57"/>
      <c r="O17" s="61"/>
    </row>
    <row r="18" ht="18" customHeight="1" spans="1:15">
      <c r="A18" s="57" t="s">
        <v>114</v>
      </c>
      <c r="B18" s="57" t="s">
        <v>115</v>
      </c>
      <c r="C18" s="198">
        <v>2225920</v>
      </c>
      <c r="D18" s="199">
        <f t="shared" si="1"/>
        <v>2225920</v>
      </c>
      <c r="E18" s="199">
        <v>2225920</v>
      </c>
      <c r="F18" s="199"/>
      <c r="G18" s="61"/>
      <c r="H18" s="61"/>
      <c r="I18" s="61"/>
      <c r="J18" s="61"/>
      <c r="K18" s="61"/>
      <c r="L18" s="61"/>
      <c r="M18" s="61"/>
      <c r="N18" s="57"/>
      <c r="O18" s="61"/>
    </row>
    <row r="19" ht="18" customHeight="1" spans="1:15">
      <c r="A19" s="57" t="s">
        <v>116</v>
      </c>
      <c r="B19" s="57" t="s">
        <v>117</v>
      </c>
      <c r="C19" s="198">
        <f>C20</f>
        <v>4364751.56</v>
      </c>
      <c r="D19" s="199">
        <f t="shared" si="1"/>
        <v>4364751.56</v>
      </c>
      <c r="E19" s="198">
        <f>E20</f>
        <v>4364751.56</v>
      </c>
      <c r="F19" s="199"/>
      <c r="G19" s="61"/>
      <c r="H19" s="61"/>
      <c r="I19" s="61"/>
      <c r="J19" s="61"/>
      <c r="K19" s="61"/>
      <c r="L19" s="61"/>
      <c r="M19" s="61"/>
      <c r="N19" s="57"/>
      <c r="O19" s="61"/>
    </row>
    <row r="20" ht="18" customHeight="1" spans="1:15">
      <c r="A20" s="57" t="s">
        <v>118</v>
      </c>
      <c r="B20" s="57" t="s">
        <v>119</v>
      </c>
      <c r="C20" s="198">
        <f>C21+C22+C23</f>
        <v>4364751.56</v>
      </c>
      <c r="D20" s="199">
        <f t="shared" si="1"/>
        <v>4364751.56</v>
      </c>
      <c r="E20" s="198">
        <f>E21+E22+E23</f>
        <v>4364751.56</v>
      </c>
      <c r="F20" s="199"/>
      <c r="G20" s="61"/>
      <c r="H20" s="61"/>
      <c r="I20" s="61"/>
      <c r="J20" s="61"/>
      <c r="K20" s="61"/>
      <c r="L20" s="61"/>
      <c r="M20" s="61"/>
      <c r="N20" s="57"/>
      <c r="O20" s="61"/>
    </row>
    <row r="21" ht="18" customHeight="1" spans="1:15">
      <c r="A21" s="57" t="s">
        <v>120</v>
      </c>
      <c r="B21" s="57" t="s">
        <v>121</v>
      </c>
      <c r="C21" s="198">
        <v>2394751.56</v>
      </c>
      <c r="D21" s="199">
        <f t="shared" si="1"/>
        <v>2394751.56</v>
      </c>
      <c r="E21" s="199">
        <v>2394751.56</v>
      </c>
      <c r="F21" s="199"/>
      <c r="G21" s="61"/>
      <c r="H21" s="61"/>
      <c r="I21" s="61"/>
      <c r="J21" s="61"/>
      <c r="K21" s="61"/>
      <c r="L21" s="61"/>
      <c r="M21" s="61"/>
      <c r="N21" s="57"/>
      <c r="O21" s="61"/>
    </row>
    <row r="22" ht="18" customHeight="1" spans="1:15">
      <c r="A22" s="57" t="s">
        <v>122</v>
      </c>
      <c r="B22" s="57" t="s">
        <v>123</v>
      </c>
      <c r="C22" s="198">
        <v>1644000</v>
      </c>
      <c r="D22" s="199">
        <f t="shared" si="1"/>
        <v>1644000</v>
      </c>
      <c r="E22" s="199">
        <v>1644000</v>
      </c>
      <c r="F22" s="199"/>
      <c r="G22" s="61"/>
      <c r="H22" s="61"/>
      <c r="I22" s="61"/>
      <c r="J22" s="61"/>
      <c r="K22" s="61"/>
      <c r="L22" s="61"/>
      <c r="M22" s="61"/>
      <c r="N22" s="57"/>
      <c r="O22" s="61"/>
    </row>
    <row r="23" ht="18" customHeight="1" spans="1:15">
      <c r="A23" s="57" t="s">
        <v>124</v>
      </c>
      <c r="B23" s="57" t="s">
        <v>125</v>
      </c>
      <c r="C23" s="198">
        <v>326000</v>
      </c>
      <c r="D23" s="199">
        <f t="shared" si="1"/>
        <v>326000</v>
      </c>
      <c r="E23" s="199">
        <v>326000</v>
      </c>
      <c r="F23" s="199"/>
      <c r="G23" s="61"/>
      <c r="H23" s="61"/>
      <c r="I23" s="61"/>
      <c r="J23" s="61"/>
      <c r="K23" s="61"/>
      <c r="L23" s="61"/>
      <c r="M23" s="61"/>
      <c r="N23" s="57"/>
      <c r="O23" s="61"/>
    </row>
    <row r="24" ht="18" customHeight="1" spans="1:15">
      <c r="A24" s="57" t="s">
        <v>126</v>
      </c>
      <c r="B24" s="57" t="s">
        <v>127</v>
      </c>
      <c r="C24" s="198">
        <f>C25</f>
        <v>5403148</v>
      </c>
      <c r="D24" s="199">
        <f t="shared" si="1"/>
        <v>5403148</v>
      </c>
      <c r="E24" s="198">
        <f>E25</f>
        <v>5403148</v>
      </c>
      <c r="F24" s="199"/>
      <c r="G24" s="61"/>
      <c r="H24" s="61"/>
      <c r="I24" s="61"/>
      <c r="J24" s="61"/>
      <c r="K24" s="61"/>
      <c r="L24" s="61"/>
      <c r="M24" s="61"/>
      <c r="N24" s="57"/>
      <c r="O24" s="61"/>
    </row>
    <row r="25" ht="18" customHeight="1" spans="1:15">
      <c r="A25" s="57" t="s">
        <v>128</v>
      </c>
      <c r="B25" s="57" t="s">
        <v>129</v>
      </c>
      <c r="C25" s="198">
        <f>C26</f>
        <v>5403148</v>
      </c>
      <c r="D25" s="199">
        <f t="shared" si="1"/>
        <v>5403148</v>
      </c>
      <c r="E25" s="198">
        <f>E26</f>
        <v>5403148</v>
      </c>
      <c r="F25" s="199"/>
      <c r="G25" s="61"/>
      <c r="H25" s="61"/>
      <c r="I25" s="61"/>
      <c r="J25" s="61"/>
      <c r="K25" s="61"/>
      <c r="L25" s="61"/>
      <c r="M25" s="61"/>
      <c r="N25" s="57"/>
      <c r="O25" s="61"/>
    </row>
    <row r="26" ht="18" customHeight="1" spans="1:15">
      <c r="A26" s="57" t="s">
        <v>130</v>
      </c>
      <c r="B26" s="57" t="s">
        <v>131</v>
      </c>
      <c r="C26" s="198">
        <v>5403148</v>
      </c>
      <c r="D26" s="199">
        <f t="shared" si="1"/>
        <v>5403148</v>
      </c>
      <c r="E26" s="199">
        <v>5403148</v>
      </c>
      <c r="F26" s="199"/>
      <c r="G26" s="61"/>
      <c r="H26" s="61"/>
      <c r="I26" s="61"/>
      <c r="J26" s="61"/>
      <c r="K26" s="61"/>
      <c r="L26" s="61"/>
      <c r="M26" s="61"/>
      <c r="N26" s="57"/>
      <c r="O26" s="61"/>
    </row>
    <row r="27" ht="21" customHeight="1" spans="1:15">
      <c r="A27" s="200" t="s">
        <v>56</v>
      </c>
      <c r="B27" s="39"/>
      <c r="C27" s="159">
        <f>C8+C14+C19+C24</f>
        <v>78711617.92</v>
      </c>
      <c r="D27" s="159">
        <f>D8+D14+D19+D24</f>
        <v>73797517.92</v>
      </c>
      <c r="E27" s="159">
        <f>E8+E14+E19+E24</f>
        <v>72570117.92</v>
      </c>
      <c r="F27" s="159">
        <f>F8+F14+F19+F24</f>
        <v>1227400</v>
      </c>
      <c r="G27" s="89"/>
      <c r="H27" s="89"/>
      <c r="I27" s="89"/>
      <c r="J27" s="89">
        <f t="shared" ref="J27:O27" si="2">SUM(J10:J11)</f>
        <v>4914100</v>
      </c>
      <c r="K27" s="89">
        <f t="shared" si="2"/>
        <v>0</v>
      </c>
      <c r="L27" s="89">
        <f t="shared" si="2"/>
        <v>0</v>
      </c>
      <c r="M27" s="89">
        <f t="shared" si="2"/>
        <v>0</v>
      </c>
      <c r="N27" s="89">
        <f t="shared" si="2"/>
        <v>0</v>
      </c>
      <c r="O27" s="89">
        <f t="shared" si="2"/>
        <v>4914100</v>
      </c>
    </row>
    <row r="31" customHeight="1" spans="5:5">
      <c r="E31" s="189"/>
    </row>
  </sheetData>
  <mergeCells count="12">
    <mergeCell ref="A2:O2"/>
    <mergeCell ref="A3:O3"/>
    <mergeCell ref="A4:B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GridLines="0" showZeros="0" workbookViewId="0">
      <pane ySplit="1" topLeftCell="A28" activePane="bottomLeft" state="frozen"/>
      <selection/>
      <selection pane="bottomLeft" activeCell="B36" sqref="B36:B38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2"/>
      <c r="B1" s="2"/>
      <c r="C1" s="2"/>
      <c r="D1" s="2"/>
    </row>
    <row r="2" ht="15" customHeight="1" spans="1:4">
      <c r="A2" s="47"/>
      <c r="B2" s="51"/>
      <c r="C2" s="51"/>
      <c r="D2" s="51" t="s">
        <v>132</v>
      </c>
    </row>
    <row r="3" ht="41.25" customHeight="1" spans="1:1">
      <c r="A3" s="46" t="str">
        <f>"2025"&amp;"年部门财政拨款收支预算总表"</f>
        <v>2025年部门财政拨款收支预算总表</v>
      </c>
    </row>
    <row r="4" ht="17.25" customHeight="1" spans="1:4">
      <c r="A4" s="49" t="s">
        <v>1</v>
      </c>
      <c r="B4" s="181"/>
      <c r="D4" s="51" t="s">
        <v>2</v>
      </c>
    </row>
    <row r="5" ht="17.25" customHeight="1" spans="1:4">
      <c r="A5" s="182" t="s">
        <v>3</v>
      </c>
      <c r="B5" s="183"/>
      <c r="C5" s="182" t="s">
        <v>4</v>
      </c>
      <c r="D5" s="183"/>
    </row>
    <row r="6" ht="18.75" customHeight="1" spans="1:4">
      <c r="A6" s="182" t="s">
        <v>5</v>
      </c>
      <c r="B6" s="182" t="s">
        <v>6</v>
      </c>
      <c r="C6" s="182" t="s">
        <v>7</v>
      </c>
      <c r="D6" s="182" t="s">
        <v>6</v>
      </c>
    </row>
    <row r="7" ht="16.5" customHeight="1" spans="1:4">
      <c r="A7" s="184" t="s">
        <v>133</v>
      </c>
      <c r="B7" s="89"/>
      <c r="C7" s="184" t="s">
        <v>134</v>
      </c>
      <c r="D7" s="89">
        <f>D12+D15+D16+D26</f>
        <v>73797517.92</v>
      </c>
    </row>
    <row r="8" ht="16.5" customHeight="1" spans="1:4">
      <c r="A8" s="184" t="s">
        <v>135</v>
      </c>
      <c r="B8" s="89">
        <v>73797517.92</v>
      </c>
      <c r="C8" s="184" t="s">
        <v>136</v>
      </c>
      <c r="D8" s="89"/>
    </row>
    <row r="9" ht="16.5" customHeight="1" spans="1:4">
      <c r="A9" s="184" t="s">
        <v>137</v>
      </c>
      <c r="B9" s="89"/>
      <c r="C9" s="184" t="s">
        <v>138</v>
      </c>
      <c r="D9" s="89"/>
    </row>
    <row r="10" ht="16.5" customHeight="1" spans="1:4">
      <c r="A10" s="184" t="s">
        <v>139</v>
      </c>
      <c r="B10" s="89"/>
      <c r="C10" s="184" t="s">
        <v>140</v>
      </c>
      <c r="D10" s="89"/>
    </row>
    <row r="11" ht="16.5" customHeight="1" spans="1:4">
      <c r="A11" s="184" t="s">
        <v>141</v>
      </c>
      <c r="B11" s="89"/>
      <c r="C11" s="184" t="s">
        <v>142</v>
      </c>
      <c r="D11" s="89"/>
    </row>
    <row r="12" ht="16.5" customHeight="1" spans="1:4">
      <c r="A12" s="184" t="s">
        <v>135</v>
      </c>
      <c r="B12" s="89"/>
      <c r="C12" s="184" t="s">
        <v>143</v>
      </c>
      <c r="D12" s="89">
        <v>53905466.36</v>
      </c>
    </row>
    <row r="13" ht="16.5" customHeight="1" spans="1:4">
      <c r="A13" s="185" t="s">
        <v>137</v>
      </c>
      <c r="B13" s="89"/>
      <c r="C13" s="78" t="s">
        <v>144</v>
      </c>
      <c r="D13" s="89"/>
    </row>
    <row r="14" ht="16.5" customHeight="1" spans="1:4">
      <c r="A14" s="185" t="s">
        <v>139</v>
      </c>
      <c r="B14" s="89"/>
      <c r="C14" s="78" t="s">
        <v>145</v>
      </c>
      <c r="D14" s="89"/>
    </row>
    <row r="15" ht="16.5" customHeight="1" spans="1:4">
      <c r="A15" s="186"/>
      <c r="B15" s="89"/>
      <c r="C15" s="78" t="s">
        <v>146</v>
      </c>
      <c r="D15" s="89">
        <v>10124152</v>
      </c>
    </row>
    <row r="16" ht="16.5" customHeight="1" spans="1:4">
      <c r="A16" s="186"/>
      <c r="B16" s="89"/>
      <c r="C16" s="78" t="s">
        <v>147</v>
      </c>
      <c r="D16" s="89">
        <v>4364751.56</v>
      </c>
    </row>
    <row r="17" ht="16.5" customHeight="1" spans="1:4">
      <c r="A17" s="186"/>
      <c r="B17" s="89"/>
      <c r="C17" s="78" t="s">
        <v>148</v>
      </c>
      <c r="D17" s="89"/>
    </row>
    <row r="18" ht="16.5" customHeight="1" spans="1:4">
      <c r="A18" s="186"/>
      <c r="B18" s="89"/>
      <c r="C18" s="78" t="s">
        <v>149</v>
      </c>
      <c r="D18" s="89"/>
    </row>
    <row r="19" ht="16.5" customHeight="1" spans="1:4">
      <c r="A19" s="186"/>
      <c r="B19" s="89"/>
      <c r="C19" s="78" t="s">
        <v>150</v>
      </c>
      <c r="D19" s="89"/>
    </row>
    <row r="20" ht="16.5" customHeight="1" spans="1:4">
      <c r="A20" s="186"/>
      <c r="B20" s="89"/>
      <c r="C20" s="78" t="s">
        <v>151</v>
      </c>
      <c r="D20" s="89"/>
    </row>
    <row r="21" ht="16.5" customHeight="1" spans="1:4">
      <c r="A21" s="186"/>
      <c r="B21" s="89"/>
      <c r="C21" s="78" t="s">
        <v>152</v>
      </c>
      <c r="D21" s="89"/>
    </row>
    <row r="22" ht="16.5" customHeight="1" spans="1:4">
      <c r="A22" s="186"/>
      <c r="B22" s="89"/>
      <c r="C22" s="78" t="s">
        <v>153</v>
      </c>
      <c r="D22" s="89"/>
    </row>
    <row r="23" ht="16.5" customHeight="1" spans="1:4">
      <c r="A23" s="186"/>
      <c r="B23" s="89"/>
      <c r="C23" s="78" t="s">
        <v>154</v>
      </c>
      <c r="D23" s="89"/>
    </row>
    <row r="24" ht="16.5" customHeight="1" spans="1:4">
      <c r="A24" s="186"/>
      <c r="B24" s="89"/>
      <c r="C24" s="78" t="s">
        <v>155</v>
      </c>
      <c r="D24" s="89"/>
    </row>
    <row r="25" ht="16.5" customHeight="1" spans="1:4">
      <c r="A25" s="186"/>
      <c r="B25" s="89"/>
      <c r="C25" s="78" t="s">
        <v>156</v>
      </c>
      <c r="D25" s="89"/>
    </row>
    <row r="26" ht="16.5" customHeight="1" spans="1:4">
      <c r="A26" s="186"/>
      <c r="B26" s="89"/>
      <c r="C26" s="78" t="s">
        <v>157</v>
      </c>
      <c r="D26" s="89">
        <v>5403148</v>
      </c>
    </row>
    <row r="27" ht="16.5" customHeight="1" spans="1:4">
      <c r="A27" s="186"/>
      <c r="B27" s="89"/>
      <c r="C27" s="78" t="s">
        <v>158</v>
      </c>
      <c r="D27" s="89"/>
    </row>
    <row r="28" ht="16.5" customHeight="1" spans="1:4">
      <c r="A28" s="186"/>
      <c r="B28" s="89"/>
      <c r="C28" s="78" t="s">
        <v>159</v>
      </c>
      <c r="D28" s="89"/>
    </row>
    <row r="29" ht="16.5" customHeight="1" spans="1:4">
      <c r="A29" s="186"/>
      <c r="B29" s="89"/>
      <c r="C29" s="78" t="s">
        <v>160</v>
      </c>
      <c r="D29" s="89"/>
    </row>
    <row r="30" ht="16.5" customHeight="1" spans="1:4">
      <c r="A30" s="186"/>
      <c r="B30" s="89"/>
      <c r="C30" s="78" t="s">
        <v>161</v>
      </c>
      <c r="D30" s="89"/>
    </row>
    <row r="31" ht="16.5" customHeight="1" spans="1:4">
      <c r="A31" s="186"/>
      <c r="B31" s="89"/>
      <c r="C31" s="78" t="s">
        <v>162</v>
      </c>
      <c r="D31" s="89"/>
    </row>
    <row r="32" ht="16.5" customHeight="1" spans="1:4">
      <c r="A32" s="186"/>
      <c r="B32" s="89"/>
      <c r="C32" s="185" t="s">
        <v>163</v>
      </c>
      <c r="D32" s="89"/>
    </row>
    <row r="33" ht="16.5" customHeight="1" spans="1:4">
      <c r="A33" s="186"/>
      <c r="B33" s="89"/>
      <c r="C33" s="185" t="s">
        <v>164</v>
      </c>
      <c r="D33" s="89"/>
    </row>
    <row r="34" ht="16.5" customHeight="1" spans="1:4">
      <c r="A34" s="186"/>
      <c r="B34" s="89"/>
      <c r="C34" s="33" t="s">
        <v>165</v>
      </c>
      <c r="D34" s="89"/>
    </row>
    <row r="35" ht="15" customHeight="1" spans="1:4">
      <c r="A35" s="187" t="s">
        <v>51</v>
      </c>
      <c r="B35" s="89">
        <v>73797517.92</v>
      </c>
      <c r="C35" s="187" t="s">
        <v>52</v>
      </c>
      <c r="D35" s="188">
        <f>D26+D16+D15+D12</f>
        <v>73797517.92</v>
      </c>
    </row>
    <row r="38" customHeight="1" spans="2:2">
      <c r="B38" s="189"/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topLeftCell="B1" workbookViewId="0">
      <pane ySplit="1" topLeftCell="A4" activePane="bottomLeft" state="frozen"/>
      <selection/>
      <selection pane="bottomLeft" activeCell="D26" sqref="D26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50"/>
      <c r="F2" s="81"/>
      <c r="G2" s="160" t="s">
        <v>166</v>
      </c>
    </row>
    <row r="3" ht="41.25" customHeight="1" spans="1:7">
      <c r="A3" s="138" t="str">
        <f>"2025"&amp;"年一般公共预算支出预算表（按功能科目分类）"</f>
        <v>2025年一般公共预算支出预算表（按功能科目分类）</v>
      </c>
      <c r="B3" s="138"/>
      <c r="C3" s="138"/>
      <c r="D3" s="138"/>
      <c r="E3" s="138"/>
      <c r="F3" s="138"/>
      <c r="G3" s="138"/>
    </row>
    <row r="4" ht="18" customHeight="1" spans="1:7">
      <c r="A4" s="151" t="s">
        <v>1</v>
      </c>
      <c r="B4" s="176"/>
      <c r="C4" s="86"/>
      <c r="D4" s="131"/>
      <c r="F4" s="135"/>
      <c r="G4" s="160" t="s">
        <v>2</v>
      </c>
    </row>
    <row r="5" ht="20.25" customHeight="1" spans="1:7">
      <c r="A5" s="177" t="s">
        <v>167</v>
      </c>
      <c r="B5" s="178"/>
      <c r="C5" s="139" t="s">
        <v>56</v>
      </c>
      <c r="D5" s="168" t="s">
        <v>75</v>
      </c>
      <c r="E5" s="13"/>
      <c r="F5" s="14"/>
      <c r="G5" s="154" t="s">
        <v>76</v>
      </c>
    </row>
    <row r="6" ht="20.25" customHeight="1" spans="1:7">
      <c r="A6" s="179" t="s">
        <v>72</v>
      </c>
      <c r="B6" s="179" t="s">
        <v>73</v>
      </c>
      <c r="C6" s="20"/>
      <c r="D6" s="144" t="s">
        <v>58</v>
      </c>
      <c r="E6" s="144" t="s">
        <v>168</v>
      </c>
      <c r="F6" s="144" t="s">
        <v>169</v>
      </c>
      <c r="G6" s="156"/>
    </row>
    <row r="7" ht="15" customHeight="1" spans="1:7">
      <c r="A7" s="65" t="s">
        <v>82</v>
      </c>
      <c r="B7" s="65" t="s">
        <v>83</v>
      </c>
      <c r="C7" s="65" t="s">
        <v>84</v>
      </c>
      <c r="D7" s="65" t="s">
        <v>85</v>
      </c>
      <c r="E7" s="65" t="s">
        <v>86</v>
      </c>
      <c r="F7" s="65" t="s">
        <v>87</v>
      </c>
      <c r="G7" s="65" t="s">
        <v>88</v>
      </c>
    </row>
    <row r="8" ht="18" customHeight="1" spans="1:7">
      <c r="A8" s="33">
        <v>205</v>
      </c>
      <c r="B8" s="33" t="s">
        <v>97</v>
      </c>
      <c r="C8" s="89">
        <v>53905466.36</v>
      </c>
      <c r="D8" s="89">
        <v>52678066.36</v>
      </c>
      <c r="E8" s="89">
        <v>48972621.36</v>
      </c>
      <c r="F8" s="89">
        <v>3705445</v>
      </c>
      <c r="G8" s="89"/>
    </row>
    <row r="9" ht="18" customHeight="1" spans="1:7">
      <c r="A9" s="33">
        <v>20502</v>
      </c>
      <c r="B9" s="33" t="s">
        <v>98</v>
      </c>
      <c r="C9" s="89">
        <v>53792986.36</v>
      </c>
      <c r="D9" s="89">
        <v>52565586.36</v>
      </c>
      <c r="E9" s="89">
        <v>48972621.36</v>
      </c>
      <c r="F9" s="89">
        <v>3592965</v>
      </c>
      <c r="G9" s="89"/>
    </row>
    <row r="10" ht="18" customHeight="1" spans="1:7">
      <c r="A10" s="33" t="s">
        <v>99</v>
      </c>
      <c r="B10" s="33" t="s">
        <v>170</v>
      </c>
      <c r="C10" s="89">
        <v>43459618.36</v>
      </c>
      <c r="D10" s="89">
        <v>42391818.36</v>
      </c>
      <c r="E10" s="89">
        <v>39409071.36</v>
      </c>
      <c r="F10" s="89">
        <v>2982747</v>
      </c>
      <c r="G10" s="89">
        <v>1067800</v>
      </c>
    </row>
    <row r="11" ht="18" customHeight="1" spans="1:7">
      <c r="A11" s="33" t="s">
        <v>101</v>
      </c>
      <c r="B11" s="33" t="s">
        <v>171</v>
      </c>
      <c r="C11" s="89">
        <v>10333368</v>
      </c>
      <c r="D11" s="89">
        <v>10173768</v>
      </c>
      <c r="E11" s="89">
        <v>9563550</v>
      </c>
      <c r="F11" s="89">
        <v>610218</v>
      </c>
      <c r="G11" s="89">
        <v>159600</v>
      </c>
    </row>
    <row r="12" ht="18" customHeight="1" spans="1:7">
      <c r="A12" s="33">
        <v>20509</v>
      </c>
      <c r="B12" s="33" t="s">
        <v>103</v>
      </c>
      <c r="C12" s="89">
        <v>112480</v>
      </c>
      <c r="D12" s="89">
        <v>112480</v>
      </c>
      <c r="E12" s="89"/>
      <c r="F12" s="89">
        <v>112480</v>
      </c>
      <c r="G12" s="89"/>
    </row>
    <row r="13" ht="18" customHeight="1" spans="1:7">
      <c r="A13" s="33" t="s">
        <v>104</v>
      </c>
      <c r="B13" s="33" t="s">
        <v>105</v>
      </c>
      <c r="C13" s="89">
        <v>112480</v>
      </c>
      <c r="D13" s="89">
        <v>112480</v>
      </c>
      <c r="E13" s="89"/>
      <c r="F13" s="89">
        <v>112480</v>
      </c>
      <c r="G13" s="89"/>
    </row>
    <row r="14" ht="18" customHeight="1" spans="1:7">
      <c r="A14" s="33" t="s">
        <v>106</v>
      </c>
      <c r="B14" s="33" t="s">
        <v>107</v>
      </c>
      <c r="C14" s="89">
        <v>10124152</v>
      </c>
      <c r="D14" s="89">
        <v>10124152</v>
      </c>
      <c r="E14" s="89">
        <v>10124152</v>
      </c>
      <c r="F14" s="89"/>
      <c r="G14" s="89"/>
    </row>
    <row r="15" ht="18" customHeight="1" spans="1:7">
      <c r="A15" s="33" t="s">
        <v>108</v>
      </c>
      <c r="B15" s="33" t="s">
        <v>109</v>
      </c>
      <c r="C15" s="89">
        <v>10124152</v>
      </c>
      <c r="D15" s="89">
        <v>10124152</v>
      </c>
      <c r="E15" s="89">
        <v>10124152</v>
      </c>
      <c r="F15" s="89"/>
      <c r="G15" s="89"/>
    </row>
    <row r="16" ht="18" customHeight="1" spans="1:7">
      <c r="A16" s="33" t="s">
        <v>110</v>
      </c>
      <c r="B16" s="33" t="s">
        <v>172</v>
      </c>
      <c r="C16" s="89">
        <v>1533400</v>
      </c>
      <c r="D16" s="89">
        <v>1533400</v>
      </c>
      <c r="E16" s="89">
        <v>1533400</v>
      </c>
      <c r="F16" s="89"/>
      <c r="G16" s="89"/>
    </row>
    <row r="17" ht="18" customHeight="1" spans="1:7">
      <c r="A17" s="33" t="s">
        <v>112</v>
      </c>
      <c r="B17" s="33" t="s">
        <v>173</v>
      </c>
      <c r="C17" s="89">
        <v>6364832</v>
      </c>
      <c r="D17" s="89">
        <v>6364832</v>
      </c>
      <c r="E17" s="89">
        <v>6364832</v>
      </c>
      <c r="F17" s="89"/>
      <c r="G17" s="89"/>
    </row>
    <row r="18" ht="18" customHeight="1" spans="1:7">
      <c r="A18" s="33" t="s">
        <v>114</v>
      </c>
      <c r="B18" s="33" t="s">
        <v>174</v>
      </c>
      <c r="C18" s="89">
        <v>2225920</v>
      </c>
      <c r="D18" s="89">
        <v>2225920</v>
      </c>
      <c r="E18" s="89">
        <v>2225920</v>
      </c>
      <c r="F18" s="89"/>
      <c r="G18" s="89"/>
    </row>
    <row r="19" ht="18" customHeight="1" spans="1:7">
      <c r="A19" s="33" t="s">
        <v>116</v>
      </c>
      <c r="B19" s="33" t="s">
        <v>117</v>
      </c>
      <c r="C19" s="89">
        <v>4364751.56</v>
      </c>
      <c r="D19" s="89">
        <v>4364751.56</v>
      </c>
      <c r="E19" s="89">
        <v>4364751.56</v>
      </c>
      <c r="F19" s="89"/>
      <c r="G19" s="89"/>
    </row>
    <row r="20" ht="18" customHeight="1" spans="1:7">
      <c r="A20" s="33" t="s">
        <v>118</v>
      </c>
      <c r="B20" s="33" t="s">
        <v>119</v>
      </c>
      <c r="C20" s="89">
        <v>4364751.56</v>
      </c>
      <c r="D20" s="89">
        <v>4364751.56</v>
      </c>
      <c r="E20" s="89">
        <v>4364751.56</v>
      </c>
      <c r="F20" s="89"/>
      <c r="G20" s="89"/>
    </row>
    <row r="21" ht="18" customHeight="1" spans="1:7">
      <c r="A21" s="33" t="s">
        <v>120</v>
      </c>
      <c r="B21" s="33" t="s">
        <v>175</v>
      </c>
      <c r="C21" s="89">
        <v>2394751.56</v>
      </c>
      <c r="D21" s="89">
        <v>2394751.56</v>
      </c>
      <c r="E21" s="89">
        <v>2394751.56</v>
      </c>
      <c r="F21" s="89"/>
      <c r="G21" s="89"/>
    </row>
    <row r="22" ht="18" customHeight="1" spans="1:7">
      <c r="A22" s="33" t="s">
        <v>122</v>
      </c>
      <c r="B22" s="33" t="s">
        <v>176</v>
      </c>
      <c r="C22" s="89">
        <v>1644000</v>
      </c>
      <c r="D22" s="89">
        <v>1644000</v>
      </c>
      <c r="E22" s="89">
        <v>1644000</v>
      </c>
      <c r="F22" s="89"/>
      <c r="G22" s="89"/>
    </row>
    <row r="23" ht="18" customHeight="1" spans="1:7">
      <c r="A23" s="33" t="s">
        <v>124</v>
      </c>
      <c r="B23" s="33" t="s">
        <v>177</v>
      </c>
      <c r="C23" s="89">
        <v>326000</v>
      </c>
      <c r="D23" s="89">
        <v>326000</v>
      </c>
      <c r="E23" s="89">
        <v>326000</v>
      </c>
      <c r="F23" s="89"/>
      <c r="G23" s="89"/>
    </row>
    <row r="24" ht="18" customHeight="1" spans="1:7">
      <c r="A24" s="33" t="s">
        <v>126</v>
      </c>
      <c r="B24" s="33" t="s">
        <v>127</v>
      </c>
      <c r="C24" s="89">
        <v>5403148</v>
      </c>
      <c r="D24" s="89">
        <v>5403148</v>
      </c>
      <c r="E24" s="89">
        <v>5403148</v>
      </c>
      <c r="F24" s="89"/>
      <c r="G24" s="89"/>
    </row>
    <row r="25" ht="18" customHeight="1" spans="1:7">
      <c r="A25" s="33" t="s">
        <v>128</v>
      </c>
      <c r="B25" s="33" t="s">
        <v>129</v>
      </c>
      <c r="C25" s="89">
        <v>5403148</v>
      </c>
      <c r="D25" s="89">
        <v>5403148</v>
      </c>
      <c r="E25" s="89">
        <v>5403148</v>
      </c>
      <c r="F25" s="89"/>
      <c r="G25" s="89"/>
    </row>
    <row r="26" ht="18" customHeight="1" spans="1:7">
      <c r="A26" s="33" t="s">
        <v>130</v>
      </c>
      <c r="B26" s="33" t="s">
        <v>178</v>
      </c>
      <c r="C26" s="89">
        <v>5403148</v>
      </c>
      <c r="D26" s="89">
        <v>5403148</v>
      </c>
      <c r="E26" s="89">
        <v>5403148</v>
      </c>
      <c r="F26" s="89"/>
      <c r="G26" s="89"/>
    </row>
    <row r="27" ht="18" customHeight="1" spans="1:7">
      <c r="A27" s="88" t="s">
        <v>179</v>
      </c>
      <c r="B27" s="180" t="s">
        <v>179</v>
      </c>
      <c r="C27" s="89">
        <v>73797517.92</v>
      </c>
      <c r="D27" s="89">
        <v>72570117.92</v>
      </c>
      <c r="E27" s="89">
        <v>68864672.92</v>
      </c>
      <c r="F27" s="89">
        <v>3705445</v>
      </c>
      <c r="G27" s="89">
        <v>1227400</v>
      </c>
    </row>
  </sheetData>
  <mergeCells count="7">
    <mergeCell ref="A3:G3"/>
    <mergeCell ref="A4:D4"/>
    <mergeCell ref="A5:B5"/>
    <mergeCell ref="D5:F5"/>
    <mergeCell ref="A27:B27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B10" sqref="B10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8"/>
      <c r="B2" s="48"/>
      <c r="C2" s="48"/>
      <c r="D2" s="48"/>
      <c r="E2" s="47"/>
      <c r="F2" s="172" t="s">
        <v>180</v>
      </c>
    </row>
    <row r="3" ht="41.25" customHeight="1" spans="1:6">
      <c r="A3" s="173" t="str">
        <f>"2025"&amp;"年一般公共预算“三公”经费支出预算表"</f>
        <v>2025年一般公共预算“三公”经费支出预算表</v>
      </c>
      <c r="B3" s="48"/>
      <c r="C3" s="48"/>
      <c r="D3" s="48"/>
      <c r="E3" s="47"/>
      <c r="F3" s="48"/>
    </row>
    <row r="4" customHeight="1" spans="1:6">
      <c r="A4" s="124" t="s">
        <v>1</v>
      </c>
      <c r="B4" s="174"/>
      <c r="D4" s="48"/>
      <c r="E4" s="47"/>
      <c r="F4" s="70" t="s">
        <v>2</v>
      </c>
    </row>
    <row r="5" ht="27" customHeight="1" spans="1:6">
      <c r="A5" s="52" t="s">
        <v>181</v>
      </c>
      <c r="B5" s="52" t="s">
        <v>182</v>
      </c>
      <c r="C5" s="54" t="s">
        <v>183</v>
      </c>
      <c r="D5" s="52"/>
      <c r="E5" s="53"/>
      <c r="F5" s="52" t="s">
        <v>184</v>
      </c>
    </row>
    <row r="6" ht="28.5" customHeight="1" spans="1:6">
      <c r="A6" s="175"/>
      <c r="B6" s="56"/>
      <c r="C6" s="53" t="s">
        <v>58</v>
      </c>
      <c r="D6" s="53" t="s">
        <v>185</v>
      </c>
      <c r="E6" s="53" t="s">
        <v>186</v>
      </c>
      <c r="F6" s="55"/>
    </row>
    <row r="7" ht="17.25" customHeight="1" spans="1:6">
      <c r="A7" s="61" t="s">
        <v>82</v>
      </c>
      <c r="B7" s="61" t="s">
        <v>83</v>
      </c>
      <c r="C7" s="61" t="s">
        <v>84</v>
      </c>
      <c r="D7" s="61" t="s">
        <v>85</v>
      </c>
      <c r="E7" s="61" t="s">
        <v>86</v>
      </c>
      <c r="F7" s="61" t="s">
        <v>87</v>
      </c>
    </row>
    <row r="8" ht="17.25" customHeight="1" spans="1:6">
      <c r="A8" s="89"/>
      <c r="B8" s="89"/>
      <c r="C8" s="89"/>
      <c r="D8" s="89"/>
      <c r="E8" s="89"/>
      <c r="F8" s="89"/>
    </row>
    <row r="10" customHeight="1" spans="2:2">
      <c r="B10" s="147" t="s">
        <v>187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1"/>
  <sheetViews>
    <sheetView showZeros="0" topLeftCell="H1" workbookViewId="0">
      <pane ySplit="1" topLeftCell="A2" activePane="bottomLeft" state="frozen"/>
      <selection/>
      <selection pane="bottomLeft" activeCell="M55" sqref="M55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3.5" customHeight="1" spans="2:24">
      <c r="B2" s="150"/>
      <c r="C2" s="161"/>
      <c r="E2" s="162"/>
      <c r="F2" s="162"/>
      <c r="G2" s="162"/>
      <c r="H2" s="162"/>
      <c r="I2" s="94"/>
      <c r="J2" s="94"/>
      <c r="K2" s="94"/>
      <c r="L2" s="94"/>
      <c r="M2" s="94"/>
      <c r="N2" s="94"/>
      <c r="R2" s="94"/>
      <c r="V2" s="161"/>
      <c r="X2" s="4" t="s">
        <v>188</v>
      </c>
    </row>
    <row r="3" ht="45.75" customHeight="1" spans="1:24">
      <c r="A3" s="72" t="str">
        <f>"2025"&amp;"年部门基本支出预算表"</f>
        <v>2025年部门基本支出预算表</v>
      </c>
      <c r="B3" s="5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5"/>
      <c r="P3" s="5"/>
      <c r="Q3" s="5"/>
      <c r="R3" s="72"/>
      <c r="S3" s="72"/>
      <c r="T3" s="72"/>
      <c r="U3" s="72"/>
      <c r="V3" s="72"/>
      <c r="W3" s="72"/>
      <c r="X3" s="72"/>
    </row>
    <row r="4" ht="18.75" customHeight="1" spans="1:24">
      <c r="A4" s="6" t="s">
        <v>1</v>
      </c>
      <c r="B4" s="7"/>
      <c r="C4" s="163"/>
      <c r="D4" s="163"/>
      <c r="E4" s="163"/>
      <c r="F4" s="163"/>
      <c r="G4" s="163"/>
      <c r="H4" s="163"/>
      <c r="I4" s="97"/>
      <c r="J4" s="97"/>
      <c r="K4" s="97"/>
      <c r="L4" s="97"/>
      <c r="M4" s="97"/>
      <c r="N4" s="97"/>
      <c r="O4" s="8"/>
      <c r="P4" s="8"/>
      <c r="Q4" s="8"/>
      <c r="R4" s="97"/>
      <c r="V4" s="161"/>
      <c r="X4" s="4" t="s">
        <v>2</v>
      </c>
    </row>
    <row r="5" ht="18" customHeight="1" spans="1:24">
      <c r="A5" s="10" t="s">
        <v>189</v>
      </c>
      <c r="B5" s="10" t="s">
        <v>190</v>
      </c>
      <c r="C5" s="10" t="s">
        <v>191</v>
      </c>
      <c r="D5" s="10" t="s">
        <v>192</v>
      </c>
      <c r="E5" s="10" t="s">
        <v>193</v>
      </c>
      <c r="F5" s="10" t="s">
        <v>194</v>
      </c>
      <c r="G5" s="10" t="s">
        <v>195</v>
      </c>
      <c r="H5" s="10" t="s">
        <v>196</v>
      </c>
      <c r="I5" s="168" t="s">
        <v>197</v>
      </c>
      <c r="J5" s="90" t="s">
        <v>197</v>
      </c>
      <c r="K5" s="90"/>
      <c r="L5" s="90"/>
      <c r="M5" s="90"/>
      <c r="N5" s="90"/>
      <c r="O5" s="13"/>
      <c r="P5" s="13"/>
      <c r="Q5" s="13"/>
      <c r="R5" s="115" t="s">
        <v>62</v>
      </c>
      <c r="S5" s="90" t="s">
        <v>63</v>
      </c>
      <c r="T5" s="90"/>
      <c r="U5" s="90"/>
      <c r="V5" s="90"/>
      <c r="W5" s="90"/>
      <c r="X5" s="91"/>
    </row>
    <row r="6" ht="18" customHeight="1" spans="1:24">
      <c r="A6" s="15"/>
      <c r="B6" s="32"/>
      <c r="C6" s="141"/>
      <c r="D6" s="15"/>
      <c r="E6" s="15"/>
      <c r="F6" s="15"/>
      <c r="G6" s="15"/>
      <c r="H6" s="15"/>
      <c r="I6" s="139" t="s">
        <v>198</v>
      </c>
      <c r="J6" s="168" t="s">
        <v>59</v>
      </c>
      <c r="K6" s="90"/>
      <c r="L6" s="90"/>
      <c r="M6" s="90"/>
      <c r="N6" s="91"/>
      <c r="O6" s="12" t="s">
        <v>199</v>
      </c>
      <c r="P6" s="13"/>
      <c r="Q6" s="14"/>
      <c r="R6" s="10" t="s">
        <v>62</v>
      </c>
      <c r="S6" s="168" t="s">
        <v>63</v>
      </c>
      <c r="T6" s="115" t="s">
        <v>65</v>
      </c>
      <c r="U6" s="90" t="s">
        <v>63</v>
      </c>
      <c r="V6" s="115" t="s">
        <v>67</v>
      </c>
      <c r="W6" s="115" t="s">
        <v>68</v>
      </c>
      <c r="X6" s="171" t="s">
        <v>69</v>
      </c>
    </row>
    <row r="7" ht="19.5" customHeight="1" spans="1:24">
      <c r="A7" s="32"/>
      <c r="B7" s="32"/>
      <c r="C7" s="32"/>
      <c r="D7" s="32"/>
      <c r="E7" s="32"/>
      <c r="F7" s="32"/>
      <c r="G7" s="32"/>
      <c r="H7" s="32"/>
      <c r="I7" s="32"/>
      <c r="J7" s="169" t="s">
        <v>200</v>
      </c>
      <c r="K7" s="10" t="s">
        <v>201</v>
      </c>
      <c r="L7" s="10" t="s">
        <v>202</v>
      </c>
      <c r="M7" s="10" t="s">
        <v>203</v>
      </c>
      <c r="N7" s="10" t="s">
        <v>204</v>
      </c>
      <c r="O7" s="10" t="s">
        <v>59</v>
      </c>
      <c r="P7" s="10" t="s">
        <v>60</v>
      </c>
      <c r="Q7" s="10" t="s">
        <v>61</v>
      </c>
      <c r="R7" s="32"/>
      <c r="S7" s="10" t="s">
        <v>58</v>
      </c>
      <c r="T7" s="10" t="s">
        <v>65</v>
      </c>
      <c r="U7" s="10" t="s">
        <v>205</v>
      </c>
      <c r="V7" s="10" t="s">
        <v>67</v>
      </c>
      <c r="W7" s="10" t="s">
        <v>68</v>
      </c>
      <c r="X7" s="10" t="s">
        <v>69</v>
      </c>
    </row>
    <row r="8" ht="37.5" customHeight="1" spans="1:24">
      <c r="A8" s="164"/>
      <c r="B8" s="20"/>
      <c r="C8" s="164"/>
      <c r="D8" s="164"/>
      <c r="E8" s="164"/>
      <c r="F8" s="164"/>
      <c r="G8" s="164"/>
      <c r="H8" s="164"/>
      <c r="I8" s="164"/>
      <c r="J8" s="170" t="s">
        <v>58</v>
      </c>
      <c r="K8" s="18" t="s">
        <v>206</v>
      </c>
      <c r="L8" s="18" t="s">
        <v>202</v>
      </c>
      <c r="M8" s="18" t="s">
        <v>203</v>
      </c>
      <c r="N8" s="18" t="s">
        <v>204</v>
      </c>
      <c r="O8" s="18" t="s">
        <v>202</v>
      </c>
      <c r="P8" s="18" t="s">
        <v>203</v>
      </c>
      <c r="Q8" s="18" t="s">
        <v>204</v>
      </c>
      <c r="R8" s="18" t="s">
        <v>62</v>
      </c>
      <c r="S8" s="18" t="s">
        <v>58</v>
      </c>
      <c r="T8" s="18" t="s">
        <v>65</v>
      </c>
      <c r="U8" s="18" t="s">
        <v>205</v>
      </c>
      <c r="V8" s="18" t="s">
        <v>67</v>
      </c>
      <c r="W8" s="18" t="s">
        <v>68</v>
      </c>
      <c r="X8" s="18" t="s">
        <v>69</v>
      </c>
    </row>
    <row r="9" customHeight="1" spans="1:24">
      <c r="A9" s="41">
        <v>1</v>
      </c>
      <c r="B9" s="41">
        <v>2</v>
      </c>
      <c r="C9" s="41">
        <v>3</v>
      </c>
      <c r="D9" s="41">
        <v>4</v>
      </c>
      <c r="E9" s="41">
        <v>5</v>
      </c>
      <c r="F9" s="41">
        <v>6</v>
      </c>
      <c r="G9" s="41">
        <v>7</v>
      </c>
      <c r="H9" s="41">
        <v>8</v>
      </c>
      <c r="I9" s="41">
        <v>9</v>
      </c>
      <c r="J9" s="41">
        <v>10</v>
      </c>
      <c r="K9" s="41">
        <v>11</v>
      </c>
      <c r="L9" s="41">
        <v>12</v>
      </c>
      <c r="M9" s="41">
        <v>13</v>
      </c>
      <c r="N9" s="41">
        <v>14</v>
      </c>
      <c r="O9" s="41">
        <v>15</v>
      </c>
      <c r="P9" s="41">
        <v>16</v>
      </c>
      <c r="Q9" s="41">
        <v>17</v>
      </c>
      <c r="R9" s="41">
        <v>18</v>
      </c>
      <c r="S9" s="41">
        <v>19</v>
      </c>
      <c r="T9" s="41">
        <v>20</v>
      </c>
      <c r="U9" s="41">
        <v>21</v>
      </c>
      <c r="V9" s="41">
        <v>22</v>
      </c>
      <c r="W9" s="41">
        <v>23</v>
      </c>
      <c r="X9" s="41">
        <v>24</v>
      </c>
    </row>
    <row r="10" customHeight="1" spans="1:24">
      <c r="A10" s="165" t="s">
        <v>207</v>
      </c>
      <c r="B10" s="165" t="s">
        <v>70</v>
      </c>
      <c r="C10" s="165"/>
      <c r="D10" s="165" t="s">
        <v>208</v>
      </c>
      <c r="E10" s="165" t="s">
        <v>99</v>
      </c>
      <c r="F10" s="165" t="s">
        <v>170</v>
      </c>
      <c r="G10" s="165" t="s">
        <v>209</v>
      </c>
      <c r="H10" s="165" t="s">
        <v>210</v>
      </c>
      <c r="I10" s="89">
        <v>1601700</v>
      </c>
      <c r="J10" s="89">
        <v>1601700</v>
      </c>
      <c r="K10" s="89"/>
      <c r="L10" s="89"/>
      <c r="M10" s="89">
        <v>1601700</v>
      </c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</row>
    <row r="11" customHeight="1" spans="1:24">
      <c r="A11" s="165" t="s">
        <v>207</v>
      </c>
      <c r="B11" s="165" t="s">
        <v>70</v>
      </c>
      <c r="C11" s="165"/>
      <c r="D11" s="165" t="s">
        <v>211</v>
      </c>
      <c r="E11" s="165" t="s">
        <v>101</v>
      </c>
      <c r="F11" s="165" t="s">
        <v>171</v>
      </c>
      <c r="G11" s="165" t="s">
        <v>209</v>
      </c>
      <c r="H11" s="165" t="s">
        <v>210</v>
      </c>
      <c r="I11" s="89">
        <v>279300</v>
      </c>
      <c r="J11" s="89">
        <v>279300</v>
      </c>
      <c r="K11" s="89"/>
      <c r="L11" s="89"/>
      <c r="M11" s="89">
        <v>279300</v>
      </c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</row>
    <row r="12" customHeight="1" spans="1:24">
      <c r="A12" s="165" t="s">
        <v>207</v>
      </c>
      <c r="B12" s="165" t="s">
        <v>70</v>
      </c>
      <c r="C12" s="165"/>
      <c r="D12" s="165" t="s">
        <v>212</v>
      </c>
      <c r="E12" s="165" t="s">
        <v>104</v>
      </c>
      <c r="F12" s="165" t="s">
        <v>105</v>
      </c>
      <c r="G12" s="165" t="s">
        <v>213</v>
      </c>
      <c r="H12" s="165" t="s">
        <v>214</v>
      </c>
      <c r="I12" s="89">
        <v>112480</v>
      </c>
      <c r="J12" s="89">
        <v>112480</v>
      </c>
      <c r="K12" s="89"/>
      <c r="L12" s="89"/>
      <c r="M12" s="89">
        <v>112480</v>
      </c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</row>
    <row r="13" customHeight="1" spans="1:24">
      <c r="A13" s="165" t="s">
        <v>207</v>
      </c>
      <c r="B13" s="165" t="s">
        <v>70</v>
      </c>
      <c r="C13" s="165"/>
      <c r="D13" s="165" t="s">
        <v>215</v>
      </c>
      <c r="E13" s="165" t="s">
        <v>99</v>
      </c>
      <c r="F13" s="165" t="s">
        <v>170</v>
      </c>
      <c r="G13" s="165" t="s">
        <v>216</v>
      </c>
      <c r="H13" s="165" t="s">
        <v>217</v>
      </c>
      <c r="I13" s="89">
        <v>702000</v>
      </c>
      <c r="J13" s="89">
        <v>702000</v>
      </c>
      <c r="K13" s="89"/>
      <c r="L13" s="89"/>
      <c r="M13" s="89">
        <v>702000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</row>
    <row r="14" customHeight="1" spans="1:24">
      <c r="A14" s="165" t="s">
        <v>207</v>
      </c>
      <c r="B14" s="165" t="s">
        <v>70</v>
      </c>
      <c r="C14" s="165"/>
      <c r="D14" s="165" t="s">
        <v>215</v>
      </c>
      <c r="E14" s="165" t="s">
        <v>101</v>
      </c>
      <c r="F14" s="165" t="s">
        <v>171</v>
      </c>
      <c r="G14" s="165" t="s">
        <v>216</v>
      </c>
      <c r="H14" s="165" t="s">
        <v>217</v>
      </c>
      <c r="I14" s="89">
        <v>186000</v>
      </c>
      <c r="J14" s="89">
        <v>186000</v>
      </c>
      <c r="K14" s="89"/>
      <c r="L14" s="89"/>
      <c r="M14" s="89">
        <v>186000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</row>
    <row r="15" customHeight="1" spans="1:24">
      <c r="A15" s="165" t="s">
        <v>207</v>
      </c>
      <c r="B15" s="165" t="s">
        <v>70</v>
      </c>
      <c r="C15" s="165"/>
      <c r="D15" s="165" t="s">
        <v>218</v>
      </c>
      <c r="E15" s="165" t="s">
        <v>110</v>
      </c>
      <c r="F15" s="165" t="s">
        <v>172</v>
      </c>
      <c r="G15" s="165" t="s">
        <v>216</v>
      </c>
      <c r="H15" s="165" t="s">
        <v>217</v>
      </c>
      <c r="I15" s="89">
        <v>146400</v>
      </c>
      <c r="J15" s="89">
        <v>146400</v>
      </c>
      <c r="K15" s="89"/>
      <c r="L15" s="89"/>
      <c r="M15" s="89">
        <v>146400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customHeight="1" spans="1:24">
      <c r="A16" s="165" t="s">
        <v>207</v>
      </c>
      <c r="B16" s="165" t="s">
        <v>70</v>
      </c>
      <c r="C16" s="165"/>
      <c r="D16" s="165" t="s">
        <v>219</v>
      </c>
      <c r="E16" s="165" t="s">
        <v>110</v>
      </c>
      <c r="F16" s="165" t="s">
        <v>172</v>
      </c>
      <c r="G16" s="165" t="s">
        <v>220</v>
      </c>
      <c r="H16" s="165" t="s">
        <v>221</v>
      </c>
      <c r="I16" s="89">
        <v>36600</v>
      </c>
      <c r="J16" s="89">
        <v>36600</v>
      </c>
      <c r="K16" s="89"/>
      <c r="L16" s="89"/>
      <c r="M16" s="89">
        <v>36600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customHeight="1" spans="1:24">
      <c r="A17" s="165" t="s">
        <v>207</v>
      </c>
      <c r="B17" s="165" t="s">
        <v>70</v>
      </c>
      <c r="C17" s="165"/>
      <c r="D17" s="165" t="s">
        <v>222</v>
      </c>
      <c r="E17" s="165" t="s">
        <v>99</v>
      </c>
      <c r="F17" s="165" t="s">
        <v>170</v>
      </c>
      <c r="G17" s="165" t="s">
        <v>223</v>
      </c>
      <c r="H17" s="165" t="s">
        <v>222</v>
      </c>
      <c r="I17" s="89">
        <v>10920</v>
      </c>
      <c r="J17" s="89">
        <v>10920</v>
      </c>
      <c r="K17" s="89"/>
      <c r="L17" s="89"/>
      <c r="M17" s="89">
        <v>10920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customHeight="1" spans="1:24">
      <c r="A18" s="165" t="s">
        <v>207</v>
      </c>
      <c r="B18" s="165" t="s">
        <v>70</v>
      </c>
      <c r="C18" s="165"/>
      <c r="D18" s="165" t="s">
        <v>224</v>
      </c>
      <c r="E18" s="165" t="s">
        <v>99</v>
      </c>
      <c r="F18" s="165" t="s">
        <v>170</v>
      </c>
      <c r="G18" s="165" t="s">
        <v>225</v>
      </c>
      <c r="H18" s="165" t="s">
        <v>224</v>
      </c>
      <c r="I18" s="89">
        <v>182520</v>
      </c>
      <c r="J18" s="89">
        <v>182520</v>
      </c>
      <c r="K18" s="89"/>
      <c r="L18" s="89"/>
      <c r="M18" s="89">
        <v>182520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customHeight="1" spans="1:24">
      <c r="A19" s="165" t="s">
        <v>207</v>
      </c>
      <c r="B19" s="165" t="s">
        <v>70</v>
      </c>
      <c r="C19" s="165"/>
      <c r="D19" s="165" t="s">
        <v>224</v>
      </c>
      <c r="E19" s="165" t="s">
        <v>101</v>
      </c>
      <c r="F19" s="165" t="s">
        <v>171</v>
      </c>
      <c r="G19" s="165" t="s">
        <v>225</v>
      </c>
      <c r="H19" s="165" t="s">
        <v>224</v>
      </c>
      <c r="I19" s="89">
        <v>48360</v>
      </c>
      <c r="J19" s="89">
        <v>48360</v>
      </c>
      <c r="K19" s="89"/>
      <c r="L19" s="89"/>
      <c r="M19" s="89">
        <v>48360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customHeight="1" spans="1:24">
      <c r="A20" s="165" t="s">
        <v>207</v>
      </c>
      <c r="B20" s="165" t="s">
        <v>70</v>
      </c>
      <c r="C20" s="165"/>
      <c r="D20" s="165" t="s">
        <v>226</v>
      </c>
      <c r="E20" s="165" t="s">
        <v>99</v>
      </c>
      <c r="F20" s="165" t="s">
        <v>170</v>
      </c>
      <c r="G20" s="165" t="s">
        <v>227</v>
      </c>
      <c r="H20" s="165" t="s">
        <v>228</v>
      </c>
      <c r="I20" s="89">
        <v>9915876</v>
      </c>
      <c r="J20" s="89">
        <v>9915876</v>
      </c>
      <c r="K20" s="89"/>
      <c r="L20" s="89"/>
      <c r="M20" s="89">
        <v>9915876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customHeight="1" spans="1:24">
      <c r="A21" s="165" t="s">
        <v>207</v>
      </c>
      <c r="B21" s="165" t="s">
        <v>70</v>
      </c>
      <c r="C21" s="165"/>
      <c r="D21" s="165" t="s">
        <v>226</v>
      </c>
      <c r="E21" s="165" t="s">
        <v>101</v>
      </c>
      <c r="F21" s="165" t="s">
        <v>171</v>
      </c>
      <c r="G21" s="165" t="s">
        <v>227</v>
      </c>
      <c r="H21" s="165" t="s">
        <v>228</v>
      </c>
      <c r="I21" s="89">
        <v>3089376</v>
      </c>
      <c r="J21" s="89">
        <v>3089376</v>
      </c>
      <c r="K21" s="89"/>
      <c r="L21" s="89"/>
      <c r="M21" s="89">
        <v>3089376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customHeight="1" spans="1:24">
      <c r="A22" s="165" t="s">
        <v>207</v>
      </c>
      <c r="B22" s="165" t="s">
        <v>70</v>
      </c>
      <c r="C22" s="165"/>
      <c r="D22" s="165" t="s">
        <v>229</v>
      </c>
      <c r="E22" s="165" t="s">
        <v>99</v>
      </c>
      <c r="F22" s="165" t="s">
        <v>170</v>
      </c>
      <c r="G22" s="165" t="s">
        <v>230</v>
      </c>
      <c r="H22" s="165" t="s">
        <v>231</v>
      </c>
      <c r="I22" s="89">
        <v>10896</v>
      </c>
      <c r="J22" s="89">
        <v>10896</v>
      </c>
      <c r="K22" s="89"/>
      <c r="L22" s="89"/>
      <c r="M22" s="89">
        <v>10896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customHeight="1" spans="1:24">
      <c r="A23" s="165" t="s">
        <v>207</v>
      </c>
      <c r="B23" s="165" t="s">
        <v>70</v>
      </c>
      <c r="C23" s="165"/>
      <c r="D23" s="165" t="s">
        <v>229</v>
      </c>
      <c r="E23" s="165" t="s">
        <v>101</v>
      </c>
      <c r="F23" s="165" t="s">
        <v>171</v>
      </c>
      <c r="G23" s="165" t="s">
        <v>230</v>
      </c>
      <c r="H23" s="165" t="s">
        <v>231</v>
      </c>
      <c r="I23" s="89">
        <v>10452</v>
      </c>
      <c r="J23" s="89">
        <v>10452</v>
      </c>
      <c r="K23" s="89"/>
      <c r="L23" s="89"/>
      <c r="M23" s="89">
        <v>10452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customHeight="1" spans="1:24">
      <c r="A24" s="165" t="s">
        <v>207</v>
      </c>
      <c r="B24" s="165" t="s">
        <v>70</v>
      </c>
      <c r="C24" s="165"/>
      <c r="D24" s="165" t="s">
        <v>232</v>
      </c>
      <c r="E24" s="165" t="s">
        <v>99</v>
      </c>
      <c r="F24" s="165" t="s">
        <v>170</v>
      </c>
      <c r="G24" s="165" t="s">
        <v>233</v>
      </c>
      <c r="H24" s="165" t="s">
        <v>234</v>
      </c>
      <c r="I24" s="89">
        <v>88500</v>
      </c>
      <c r="J24" s="89">
        <v>88500</v>
      </c>
      <c r="K24" s="89"/>
      <c r="L24" s="89"/>
      <c r="M24" s="89">
        <v>88500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customHeight="1" spans="1:24">
      <c r="A25" s="165" t="s">
        <v>207</v>
      </c>
      <c r="B25" s="165" t="s">
        <v>70</v>
      </c>
      <c r="C25" s="165"/>
      <c r="D25" s="165" t="s">
        <v>235</v>
      </c>
      <c r="E25" s="165" t="s">
        <v>99</v>
      </c>
      <c r="F25" s="165" t="s">
        <v>170</v>
      </c>
      <c r="G25" s="165" t="s">
        <v>233</v>
      </c>
      <c r="H25" s="165" t="s">
        <v>234</v>
      </c>
      <c r="I25" s="89">
        <v>826323</v>
      </c>
      <c r="J25" s="89">
        <v>826323</v>
      </c>
      <c r="K25" s="89"/>
      <c r="L25" s="89"/>
      <c r="M25" s="89">
        <v>826323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customHeight="1" spans="1:24">
      <c r="A26" s="165" t="s">
        <v>207</v>
      </c>
      <c r="B26" s="165" t="s">
        <v>70</v>
      </c>
      <c r="C26" s="165"/>
      <c r="D26" s="165" t="s">
        <v>235</v>
      </c>
      <c r="E26" s="165" t="s">
        <v>101</v>
      </c>
      <c r="F26" s="165" t="s">
        <v>171</v>
      </c>
      <c r="G26" s="165" t="s">
        <v>233</v>
      </c>
      <c r="H26" s="165" t="s">
        <v>234</v>
      </c>
      <c r="I26" s="89">
        <v>257448</v>
      </c>
      <c r="J26" s="89">
        <v>257448</v>
      </c>
      <c r="K26" s="89"/>
      <c r="L26" s="89"/>
      <c r="M26" s="89">
        <v>257448</v>
      </c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customHeight="1" spans="1:24">
      <c r="A27" s="165" t="s">
        <v>207</v>
      </c>
      <c r="B27" s="165" t="s">
        <v>70</v>
      </c>
      <c r="C27" s="165"/>
      <c r="D27" s="165" t="s">
        <v>232</v>
      </c>
      <c r="E27" s="165" t="s">
        <v>101</v>
      </c>
      <c r="F27" s="165" t="s">
        <v>171</v>
      </c>
      <c r="G27" s="165" t="s">
        <v>233</v>
      </c>
      <c r="H27" s="165" t="s">
        <v>234</v>
      </c>
      <c r="I27" s="89">
        <v>21000</v>
      </c>
      <c r="J27" s="89">
        <v>21000</v>
      </c>
      <c r="K27" s="89"/>
      <c r="L27" s="89"/>
      <c r="M27" s="89">
        <v>21000</v>
      </c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customHeight="1" spans="1:24">
      <c r="A28" s="165" t="s">
        <v>207</v>
      </c>
      <c r="B28" s="165" t="s">
        <v>70</v>
      </c>
      <c r="C28" s="165"/>
      <c r="D28" s="165" t="s">
        <v>236</v>
      </c>
      <c r="E28" s="165" t="s">
        <v>99</v>
      </c>
      <c r="F28" s="165" t="s">
        <v>170</v>
      </c>
      <c r="G28" s="165" t="s">
        <v>237</v>
      </c>
      <c r="H28" s="165" t="s">
        <v>238</v>
      </c>
      <c r="I28" s="89">
        <v>8915232</v>
      </c>
      <c r="J28" s="89">
        <v>8915232</v>
      </c>
      <c r="K28" s="89"/>
      <c r="L28" s="89"/>
      <c r="M28" s="89">
        <v>8915232</v>
      </c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customHeight="1" spans="1:24">
      <c r="A29" s="165" t="s">
        <v>207</v>
      </c>
      <c r="B29" s="165" t="s">
        <v>70</v>
      </c>
      <c r="C29" s="165"/>
      <c r="D29" s="165" t="s">
        <v>239</v>
      </c>
      <c r="E29" s="165" t="s">
        <v>99</v>
      </c>
      <c r="F29" s="165" t="s">
        <v>170</v>
      </c>
      <c r="G29" s="165" t="s">
        <v>237</v>
      </c>
      <c r="H29" s="165" t="s">
        <v>238</v>
      </c>
      <c r="I29" s="89">
        <v>2271360</v>
      </c>
      <c r="J29" s="89">
        <v>2271360</v>
      </c>
      <c r="K29" s="89"/>
      <c r="L29" s="89"/>
      <c r="M29" s="89">
        <v>2271360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customHeight="1" spans="1:24">
      <c r="A30" s="165" t="s">
        <v>207</v>
      </c>
      <c r="B30" s="165" t="s">
        <v>70</v>
      </c>
      <c r="C30" s="165"/>
      <c r="D30" s="165" t="s">
        <v>239</v>
      </c>
      <c r="E30" s="165" t="s">
        <v>101</v>
      </c>
      <c r="F30" s="165" t="s">
        <v>171</v>
      </c>
      <c r="G30" s="165" t="s">
        <v>237</v>
      </c>
      <c r="H30" s="165" t="s">
        <v>238</v>
      </c>
      <c r="I30" s="89">
        <v>636540</v>
      </c>
      <c r="J30" s="89">
        <v>636540</v>
      </c>
      <c r="K30" s="89"/>
      <c r="L30" s="89"/>
      <c r="M30" s="89">
        <v>636540</v>
      </c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customHeight="1" spans="1:24">
      <c r="A31" s="165" t="s">
        <v>207</v>
      </c>
      <c r="B31" s="165" t="s">
        <v>70</v>
      </c>
      <c r="C31" s="165"/>
      <c r="D31" s="165" t="s">
        <v>236</v>
      </c>
      <c r="E31" s="165" t="s">
        <v>101</v>
      </c>
      <c r="F31" s="165" t="s">
        <v>171</v>
      </c>
      <c r="G31" s="165" t="s">
        <v>237</v>
      </c>
      <c r="H31" s="165" t="s">
        <v>238</v>
      </c>
      <c r="I31" s="89">
        <v>2417940</v>
      </c>
      <c r="J31" s="89">
        <v>2417940</v>
      </c>
      <c r="K31" s="89"/>
      <c r="L31" s="89"/>
      <c r="M31" s="89">
        <v>2417940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customHeight="1" spans="1:24">
      <c r="A32" s="165" t="s">
        <v>207</v>
      </c>
      <c r="B32" s="165" t="s">
        <v>70</v>
      </c>
      <c r="C32" s="165"/>
      <c r="D32" s="165" t="s">
        <v>240</v>
      </c>
      <c r="E32" s="165" t="s">
        <v>112</v>
      </c>
      <c r="F32" s="165" t="s">
        <v>173</v>
      </c>
      <c r="G32" s="165" t="s">
        <v>241</v>
      </c>
      <c r="H32" s="165" t="s">
        <v>242</v>
      </c>
      <c r="I32" s="89">
        <v>6364832</v>
      </c>
      <c r="J32" s="89">
        <v>6364832</v>
      </c>
      <c r="K32" s="89"/>
      <c r="L32" s="89"/>
      <c r="M32" s="89">
        <v>6364832</v>
      </c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</row>
    <row r="33" customHeight="1" spans="1:24">
      <c r="A33" s="165" t="s">
        <v>207</v>
      </c>
      <c r="B33" s="165" t="s">
        <v>70</v>
      </c>
      <c r="C33" s="165"/>
      <c r="D33" s="165" t="s">
        <v>243</v>
      </c>
      <c r="E33" s="165" t="s">
        <v>114</v>
      </c>
      <c r="F33" s="165" t="s">
        <v>174</v>
      </c>
      <c r="G33" s="165" t="s">
        <v>244</v>
      </c>
      <c r="H33" s="165" t="s">
        <v>245</v>
      </c>
      <c r="I33" s="89">
        <v>2225920</v>
      </c>
      <c r="J33" s="89">
        <v>2225920</v>
      </c>
      <c r="K33" s="89"/>
      <c r="L33" s="89"/>
      <c r="M33" s="89">
        <v>2225920</v>
      </c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</row>
    <row r="34" customHeight="1" spans="1:24">
      <c r="A34" s="165" t="s">
        <v>207</v>
      </c>
      <c r="B34" s="165" t="s">
        <v>70</v>
      </c>
      <c r="C34" s="165"/>
      <c r="D34" s="165" t="s">
        <v>246</v>
      </c>
      <c r="E34" s="165" t="s">
        <v>120</v>
      </c>
      <c r="F34" s="165" t="s">
        <v>175</v>
      </c>
      <c r="G34" s="165" t="s">
        <v>247</v>
      </c>
      <c r="H34" s="165" t="s">
        <v>248</v>
      </c>
      <c r="I34" s="89">
        <v>2394751.56</v>
      </c>
      <c r="J34" s="89">
        <v>2394751.56</v>
      </c>
      <c r="K34" s="89"/>
      <c r="L34" s="89"/>
      <c r="M34" s="89">
        <v>2394751.56</v>
      </c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</row>
    <row r="35" customHeight="1" spans="1:24">
      <c r="A35" s="165" t="s">
        <v>207</v>
      </c>
      <c r="B35" s="165" t="s">
        <v>70</v>
      </c>
      <c r="C35" s="165"/>
      <c r="D35" s="165" t="s">
        <v>249</v>
      </c>
      <c r="E35" s="165" t="s">
        <v>122</v>
      </c>
      <c r="F35" s="165" t="s">
        <v>176</v>
      </c>
      <c r="G35" s="165" t="s">
        <v>250</v>
      </c>
      <c r="H35" s="165" t="s">
        <v>251</v>
      </c>
      <c r="I35" s="89">
        <v>1644000</v>
      </c>
      <c r="J35" s="89">
        <v>1644000</v>
      </c>
      <c r="K35" s="89"/>
      <c r="L35" s="89"/>
      <c r="M35" s="89">
        <v>1644000</v>
      </c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customHeight="1" spans="1:24">
      <c r="A36" s="165" t="s">
        <v>207</v>
      </c>
      <c r="B36" s="165" t="s">
        <v>70</v>
      </c>
      <c r="C36" s="165"/>
      <c r="D36" s="165" t="s">
        <v>252</v>
      </c>
      <c r="E36" s="165" t="s">
        <v>99</v>
      </c>
      <c r="F36" s="165" t="s">
        <v>170</v>
      </c>
      <c r="G36" s="165" t="s">
        <v>253</v>
      </c>
      <c r="H36" s="165" t="s">
        <v>254</v>
      </c>
      <c r="I36" s="89">
        <v>144000</v>
      </c>
      <c r="J36" s="89">
        <v>144000</v>
      </c>
      <c r="K36" s="89"/>
      <c r="L36" s="89"/>
      <c r="M36" s="89">
        <v>144000</v>
      </c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</row>
    <row r="37" customHeight="1" spans="1:24">
      <c r="A37" s="165" t="s">
        <v>207</v>
      </c>
      <c r="B37" s="165" t="s">
        <v>70</v>
      </c>
      <c r="C37" s="165"/>
      <c r="D37" s="165" t="s">
        <v>252</v>
      </c>
      <c r="E37" s="165" t="s">
        <v>101</v>
      </c>
      <c r="F37" s="165" t="s">
        <v>171</v>
      </c>
      <c r="G37" s="165" t="s">
        <v>253</v>
      </c>
      <c r="H37" s="165" t="s">
        <v>254</v>
      </c>
      <c r="I37" s="89">
        <v>56400</v>
      </c>
      <c r="J37" s="89">
        <v>56400</v>
      </c>
      <c r="K37" s="89"/>
      <c r="L37" s="89"/>
      <c r="M37" s="89">
        <v>56400</v>
      </c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</row>
    <row r="38" customHeight="1" spans="1:24">
      <c r="A38" s="165" t="s">
        <v>207</v>
      </c>
      <c r="B38" s="165" t="s">
        <v>70</v>
      </c>
      <c r="C38" s="165"/>
      <c r="D38" s="165" t="s">
        <v>254</v>
      </c>
      <c r="E38" s="165" t="s">
        <v>124</v>
      </c>
      <c r="F38" s="165" t="s">
        <v>177</v>
      </c>
      <c r="G38" s="165" t="s">
        <v>253</v>
      </c>
      <c r="H38" s="165" t="s">
        <v>254</v>
      </c>
      <c r="I38" s="89">
        <v>190000</v>
      </c>
      <c r="J38" s="89">
        <v>190000</v>
      </c>
      <c r="K38" s="89"/>
      <c r="L38" s="89"/>
      <c r="M38" s="89">
        <v>190000</v>
      </c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</row>
    <row r="39" customHeight="1" spans="1:24">
      <c r="A39" s="165" t="s">
        <v>207</v>
      </c>
      <c r="B39" s="165" t="s">
        <v>70</v>
      </c>
      <c r="C39" s="165"/>
      <c r="D39" s="165" t="s">
        <v>255</v>
      </c>
      <c r="E39" s="165" t="s">
        <v>124</v>
      </c>
      <c r="F39" s="165" t="s">
        <v>177</v>
      </c>
      <c r="G39" s="165" t="s">
        <v>253</v>
      </c>
      <c r="H39" s="165" t="s">
        <v>254</v>
      </c>
      <c r="I39" s="89">
        <v>136000</v>
      </c>
      <c r="J39" s="89">
        <v>136000</v>
      </c>
      <c r="K39" s="89"/>
      <c r="L39" s="89"/>
      <c r="M39" s="89">
        <v>136000</v>
      </c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</row>
    <row r="40" customHeight="1" spans="1:24">
      <c r="A40" s="165" t="s">
        <v>207</v>
      </c>
      <c r="B40" s="165" t="s">
        <v>70</v>
      </c>
      <c r="C40" s="165"/>
      <c r="D40" s="165" t="s">
        <v>256</v>
      </c>
      <c r="E40" s="165" t="s">
        <v>110</v>
      </c>
      <c r="F40" s="165" t="s">
        <v>172</v>
      </c>
      <c r="G40" s="165" t="s">
        <v>216</v>
      </c>
      <c r="H40" s="165" t="s">
        <v>217</v>
      </c>
      <c r="I40" s="89">
        <v>24400</v>
      </c>
      <c r="J40" s="89">
        <v>24400</v>
      </c>
      <c r="K40" s="89"/>
      <c r="L40" s="89"/>
      <c r="M40" s="89">
        <v>24400</v>
      </c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</row>
    <row r="41" customHeight="1" spans="1:24">
      <c r="A41" s="165" t="s">
        <v>207</v>
      </c>
      <c r="B41" s="165" t="s">
        <v>70</v>
      </c>
      <c r="C41" s="165"/>
      <c r="D41" s="165" t="s">
        <v>257</v>
      </c>
      <c r="E41" s="165" t="s">
        <v>110</v>
      </c>
      <c r="F41" s="165" t="s">
        <v>172</v>
      </c>
      <c r="G41" s="165" t="s">
        <v>223</v>
      </c>
      <c r="H41" s="165" t="s">
        <v>222</v>
      </c>
      <c r="I41" s="89">
        <v>1326000</v>
      </c>
      <c r="J41" s="89">
        <v>1326000</v>
      </c>
      <c r="K41" s="89"/>
      <c r="L41" s="89"/>
      <c r="M41" s="89">
        <v>1326000</v>
      </c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</row>
    <row r="42" customHeight="1" spans="1:24">
      <c r="A42" s="165" t="s">
        <v>207</v>
      </c>
      <c r="B42" s="165" t="s">
        <v>70</v>
      </c>
      <c r="C42" s="165"/>
      <c r="D42" s="165" t="s">
        <v>258</v>
      </c>
      <c r="E42" s="165" t="s">
        <v>99</v>
      </c>
      <c r="F42" s="165" t="s">
        <v>170</v>
      </c>
      <c r="G42" s="165" t="s">
        <v>209</v>
      </c>
      <c r="H42" s="165" t="s">
        <v>210</v>
      </c>
      <c r="I42" s="89">
        <v>496527</v>
      </c>
      <c r="J42" s="89">
        <v>496527</v>
      </c>
      <c r="K42" s="89"/>
      <c r="L42" s="89"/>
      <c r="M42" s="89">
        <v>496527</v>
      </c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</row>
    <row r="43" customHeight="1" spans="1:24">
      <c r="A43" s="165" t="s">
        <v>207</v>
      </c>
      <c r="B43" s="165" t="s">
        <v>70</v>
      </c>
      <c r="C43" s="165"/>
      <c r="D43" s="165" t="s">
        <v>259</v>
      </c>
      <c r="E43" s="165" t="s">
        <v>101</v>
      </c>
      <c r="F43" s="165" t="s">
        <v>171</v>
      </c>
      <c r="G43" s="165" t="s">
        <v>209</v>
      </c>
      <c r="H43" s="165" t="s">
        <v>210</v>
      </c>
      <c r="I43" s="89">
        <v>96558</v>
      </c>
      <c r="J43" s="89">
        <v>96558</v>
      </c>
      <c r="K43" s="89"/>
      <c r="L43" s="89"/>
      <c r="M43" s="89">
        <v>96558</v>
      </c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</row>
    <row r="44" customHeight="1" spans="1:24">
      <c r="A44" s="165" t="s">
        <v>207</v>
      </c>
      <c r="B44" s="165" t="s">
        <v>70</v>
      </c>
      <c r="C44" s="165"/>
      <c r="D44" s="165" t="s">
        <v>260</v>
      </c>
      <c r="E44" s="165" t="s">
        <v>99</v>
      </c>
      <c r="F44" s="165" t="s">
        <v>170</v>
      </c>
      <c r="G44" s="165" t="s">
        <v>233</v>
      </c>
      <c r="H44" s="165" t="s">
        <v>234</v>
      </c>
      <c r="I44" s="89">
        <v>7391358</v>
      </c>
      <c r="J44" s="89">
        <v>7391358</v>
      </c>
      <c r="K44" s="89"/>
      <c r="L44" s="89"/>
      <c r="M44" s="89">
        <v>7391358</v>
      </c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</row>
    <row r="45" customHeight="1" spans="1:24">
      <c r="A45" s="165" t="s">
        <v>207</v>
      </c>
      <c r="B45" s="165" t="s">
        <v>70</v>
      </c>
      <c r="C45" s="165"/>
      <c r="D45" s="165" t="s">
        <v>260</v>
      </c>
      <c r="E45" s="165" t="s">
        <v>101</v>
      </c>
      <c r="F45" s="165" t="s">
        <v>171</v>
      </c>
      <c r="G45" s="165" t="s">
        <v>233</v>
      </c>
      <c r="H45" s="165" t="s">
        <v>234</v>
      </c>
      <c r="I45" s="89">
        <v>1958394</v>
      </c>
      <c r="J45" s="89">
        <v>1958394</v>
      </c>
      <c r="K45" s="89"/>
      <c r="L45" s="89"/>
      <c r="M45" s="89">
        <v>1958394</v>
      </c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</row>
    <row r="46" customHeight="1" spans="1:24">
      <c r="A46" s="165" t="s">
        <v>207</v>
      </c>
      <c r="B46" s="165" t="s">
        <v>70</v>
      </c>
      <c r="C46" s="165"/>
      <c r="D46" s="165" t="s">
        <v>261</v>
      </c>
      <c r="E46" s="165" t="s">
        <v>99</v>
      </c>
      <c r="F46" s="165" t="s">
        <v>170</v>
      </c>
      <c r="G46" s="165" t="s">
        <v>237</v>
      </c>
      <c r="H46" s="165" t="s">
        <v>238</v>
      </c>
      <c r="I46" s="89">
        <v>4194000</v>
      </c>
      <c r="J46" s="89">
        <v>4194000</v>
      </c>
      <c r="K46" s="89"/>
      <c r="L46" s="89"/>
      <c r="M46" s="89">
        <v>4194000</v>
      </c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</row>
    <row r="47" customHeight="1" spans="1:24">
      <c r="A47" s="165" t="s">
        <v>207</v>
      </c>
      <c r="B47" s="165" t="s">
        <v>70</v>
      </c>
      <c r="C47" s="165"/>
      <c r="D47" s="165" t="s">
        <v>261</v>
      </c>
      <c r="E47" s="165" t="s">
        <v>101</v>
      </c>
      <c r="F47" s="165" t="s">
        <v>171</v>
      </c>
      <c r="G47" s="165" t="s">
        <v>237</v>
      </c>
      <c r="H47" s="165" t="s">
        <v>238</v>
      </c>
      <c r="I47" s="89">
        <v>1116000</v>
      </c>
      <c r="J47" s="89">
        <v>1116000</v>
      </c>
      <c r="K47" s="89"/>
      <c r="L47" s="89"/>
      <c r="M47" s="89">
        <v>1116000</v>
      </c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</row>
    <row r="48" customHeight="1" spans="1:24">
      <c r="A48" s="165" t="s">
        <v>207</v>
      </c>
      <c r="B48" s="165" t="s">
        <v>70</v>
      </c>
      <c r="C48" s="165"/>
      <c r="D48" s="165" t="s">
        <v>178</v>
      </c>
      <c r="E48" s="165" t="s">
        <v>130</v>
      </c>
      <c r="F48" s="165" t="s">
        <v>178</v>
      </c>
      <c r="G48" s="165" t="s">
        <v>262</v>
      </c>
      <c r="H48" s="165" t="s">
        <v>178</v>
      </c>
      <c r="I48" s="89">
        <v>5403148</v>
      </c>
      <c r="J48" s="89">
        <v>5403148</v>
      </c>
      <c r="K48" s="89"/>
      <c r="L48" s="89"/>
      <c r="M48" s="89">
        <v>5403148</v>
      </c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</row>
    <row r="49" customHeight="1" spans="1:24">
      <c r="A49" s="165" t="s">
        <v>207</v>
      </c>
      <c r="B49" s="165" t="s">
        <v>70</v>
      </c>
      <c r="C49" s="165"/>
      <c r="D49" s="165" t="s">
        <v>263</v>
      </c>
      <c r="E49" s="165" t="s">
        <v>99</v>
      </c>
      <c r="F49" s="165" t="s">
        <v>170</v>
      </c>
      <c r="G49" s="165" t="s">
        <v>264</v>
      </c>
      <c r="H49" s="165" t="s">
        <v>265</v>
      </c>
      <c r="I49" s="89">
        <v>4284998.64</v>
      </c>
      <c r="J49" s="89">
        <v>4284998.64</v>
      </c>
      <c r="K49" s="89"/>
      <c r="L49" s="89"/>
      <c r="M49" s="89">
        <v>4284998.64</v>
      </c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</row>
    <row r="50" customHeight="1" spans="1:24">
      <c r="A50" s="165" t="s">
        <v>207</v>
      </c>
      <c r="B50" s="165" t="s">
        <v>70</v>
      </c>
      <c r="C50" s="165"/>
      <c r="D50" s="165" t="s">
        <v>266</v>
      </c>
      <c r="E50" s="165" t="s">
        <v>99</v>
      </c>
      <c r="F50" s="165" t="s">
        <v>170</v>
      </c>
      <c r="G50" s="165" t="s">
        <v>264</v>
      </c>
      <c r="H50" s="165" t="s">
        <v>265</v>
      </c>
      <c r="I50" s="89">
        <v>1355607.72</v>
      </c>
      <c r="J50" s="89">
        <v>1355607.72</v>
      </c>
      <c r="K50" s="89"/>
      <c r="L50" s="89"/>
      <c r="M50" s="89">
        <v>1355607.72</v>
      </c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</row>
    <row r="51" ht="17.25" customHeight="1" spans="1:24">
      <c r="A51" s="37" t="s">
        <v>179</v>
      </c>
      <c r="B51" s="38"/>
      <c r="C51" s="166"/>
      <c r="D51" s="166"/>
      <c r="E51" s="166"/>
      <c r="F51" s="166"/>
      <c r="G51" s="166"/>
      <c r="H51" s="167"/>
      <c r="I51" s="89">
        <f>SUM(I10:I50)</f>
        <v>72570117.92</v>
      </c>
      <c r="J51" s="89">
        <f>SUM(J10:J50)</f>
        <v>72570117.92</v>
      </c>
      <c r="K51" s="89">
        <f>SUM(K10:K50)</f>
        <v>0</v>
      </c>
      <c r="L51" s="89">
        <f>SUM(L10:L50)</f>
        <v>0</v>
      </c>
      <c r="M51" s="89">
        <f>SUM(M10:M50)</f>
        <v>72570117.92</v>
      </c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</row>
  </sheetData>
  <mergeCells count="31">
    <mergeCell ref="A3:X3"/>
    <mergeCell ref="A4:H4"/>
    <mergeCell ref="I5:X5"/>
    <mergeCell ref="J6:N6"/>
    <mergeCell ref="O6:Q6"/>
    <mergeCell ref="S6:X6"/>
    <mergeCell ref="A51:H51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5"/>
  <sheetViews>
    <sheetView showZeros="0" workbookViewId="0">
      <pane ySplit="1" topLeftCell="A2" activePane="bottomLeft" state="frozen"/>
      <selection/>
      <selection pane="bottomLeft" activeCell="J15" sqref="J15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50"/>
      <c r="E2" s="3"/>
      <c r="F2" s="3"/>
      <c r="G2" s="3"/>
      <c r="H2" s="3"/>
      <c r="U2" s="150"/>
      <c r="W2" s="160" t="s">
        <v>267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151" t="s">
        <v>1</v>
      </c>
      <c r="B4" s="151"/>
      <c r="C4" s="152"/>
      <c r="D4" s="152"/>
      <c r="E4" s="152"/>
      <c r="F4" s="152"/>
      <c r="G4" s="152"/>
      <c r="H4" s="152"/>
      <c r="I4" s="8"/>
      <c r="J4" s="8"/>
      <c r="K4" s="8"/>
      <c r="L4" s="8"/>
      <c r="M4" s="8"/>
      <c r="N4" s="8"/>
      <c r="O4" s="8"/>
      <c r="P4" s="8"/>
      <c r="Q4" s="8"/>
      <c r="U4" s="150"/>
      <c r="W4" s="132" t="s">
        <v>2</v>
      </c>
    </row>
    <row r="5" ht="21.75" customHeight="1" spans="1:23">
      <c r="A5" s="10" t="s">
        <v>268</v>
      </c>
      <c r="B5" s="11" t="s">
        <v>191</v>
      </c>
      <c r="C5" s="10" t="s">
        <v>192</v>
      </c>
      <c r="D5" s="10" t="s">
        <v>269</v>
      </c>
      <c r="E5" s="11" t="s">
        <v>193</v>
      </c>
      <c r="F5" s="11" t="s">
        <v>194</v>
      </c>
      <c r="G5" s="11" t="s">
        <v>270</v>
      </c>
      <c r="H5" s="11" t="s">
        <v>271</v>
      </c>
      <c r="I5" s="31" t="s">
        <v>56</v>
      </c>
      <c r="J5" s="12" t="s">
        <v>272</v>
      </c>
      <c r="K5" s="13"/>
      <c r="L5" s="13"/>
      <c r="M5" s="14"/>
      <c r="N5" s="12" t="s">
        <v>199</v>
      </c>
      <c r="O5" s="13"/>
      <c r="P5" s="14"/>
      <c r="Q5" s="11" t="s">
        <v>62</v>
      </c>
      <c r="R5" s="12" t="s">
        <v>63</v>
      </c>
      <c r="S5" s="13"/>
      <c r="T5" s="13"/>
      <c r="U5" s="13"/>
      <c r="V5" s="13"/>
      <c r="W5" s="14"/>
    </row>
    <row r="6" ht="21.75" customHeight="1" spans="1:23">
      <c r="A6" s="15"/>
      <c r="B6" s="32"/>
      <c r="C6" s="15"/>
      <c r="D6" s="15"/>
      <c r="E6" s="16"/>
      <c r="F6" s="16"/>
      <c r="G6" s="16"/>
      <c r="H6" s="16"/>
      <c r="I6" s="32"/>
      <c r="J6" s="153" t="s">
        <v>59</v>
      </c>
      <c r="K6" s="154"/>
      <c r="L6" s="11" t="s">
        <v>60</v>
      </c>
      <c r="M6" s="11" t="s">
        <v>61</v>
      </c>
      <c r="N6" s="11" t="s">
        <v>59</v>
      </c>
      <c r="O6" s="11" t="s">
        <v>60</v>
      </c>
      <c r="P6" s="11" t="s">
        <v>61</v>
      </c>
      <c r="Q6" s="16"/>
      <c r="R6" s="11" t="s">
        <v>58</v>
      </c>
      <c r="S6" s="11" t="s">
        <v>65</v>
      </c>
      <c r="T6" s="11" t="s">
        <v>205</v>
      </c>
      <c r="U6" s="11" t="s">
        <v>67</v>
      </c>
      <c r="V6" s="11" t="s">
        <v>68</v>
      </c>
      <c r="W6" s="11" t="s">
        <v>69</v>
      </c>
    </row>
    <row r="7" ht="21" customHeight="1" spans="1:23">
      <c r="A7" s="32"/>
      <c r="B7" s="32"/>
      <c r="C7" s="32"/>
      <c r="D7" s="32"/>
      <c r="E7" s="32"/>
      <c r="F7" s="32"/>
      <c r="G7" s="32"/>
      <c r="H7" s="32"/>
      <c r="I7" s="32"/>
      <c r="J7" s="155" t="s">
        <v>58</v>
      </c>
      <c r="K7" s="156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ht="39.75" customHeight="1" spans="1:23">
      <c r="A8" s="18"/>
      <c r="B8" s="20"/>
      <c r="C8" s="18"/>
      <c r="D8" s="18"/>
      <c r="E8" s="19"/>
      <c r="F8" s="19"/>
      <c r="G8" s="19"/>
      <c r="H8" s="19"/>
      <c r="I8" s="20"/>
      <c r="J8" s="76" t="s">
        <v>58</v>
      </c>
      <c r="K8" s="76" t="s">
        <v>273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ht="15" customHeight="1" spans="1:2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41">
        <v>12</v>
      </c>
      <c r="M9" s="41">
        <v>13</v>
      </c>
      <c r="N9" s="41">
        <v>14</v>
      </c>
      <c r="O9" s="41">
        <v>15</v>
      </c>
      <c r="P9" s="41">
        <v>16</v>
      </c>
      <c r="Q9" s="41">
        <v>17</v>
      </c>
      <c r="R9" s="41">
        <v>18</v>
      </c>
      <c r="S9" s="41">
        <v>19</v>
      </c>
      <c r="T9" s="41">
        <v>20</v>
      </c>
      <c r="U9" s="21">
        <v>21</v>
      </c>
      <c r="V9" s="41">
        <v>22</v>
      </c>
      <c r="W9" s="21">
        <v>23</v>
      </c>
    </row>
    <row r="10" ht="15" customHeight="1" spans="1:23">
      <c r="A10" s="21" t="s">
        <v>274</v>
      </c>
      <c r="B10" s="21"/>
      <c r="C10" s="21" t="s">
        <v>275</v>
      </c>
      <c r="D10" s="21" t="s">
        <v>70</v>
      </c>
      <c r="E10" s="21">
        <v>2050203</v>
      </c>
      <c r="F10" s="21" t="s">
        <v>171</v>
      </c>
      <c r="G10" s="21">
        <v>30226</v>
      </c>
      <c r="H10" s="21" t="s">
        <v>276</v>
      </c>
      <c r="I10" s="89">
        <f t="shared" ref="I10:I15" si="0">J10+R10</f>
        <v>638400</v>
      </c>
      <c r="J10" s="89"/>
      <c r="K10" s="157"/>
      <c r="L10" s="158"/>
      <c r="M10" s="158"/>
      <c r="N10" s="158"/>
      <c r="O10" s="158"/>
      <c r="P10" s="158"/>
      <c r="Q10" s="158"/>
      <c r="R10" s="89">
        <f>SUM(S10:W10)</f>
        <v>638400</v>
      </c>
      <c r="S10" s="89"/>
      <c r="T10" s="89"/>
      <c r="U10" s="89"/>
      <c r="V10" s="89"/>
      <c r="W10" s="89">
        <v>638400</v>
      </c>
    </row>
    <row r="11" ht="15" customHeight="1" spans="1:23">
      <c r="A11" s="21" t="s">
        <v>274</v>
      </c>
      <c r="B11" s="21"/>
      <c r="C11" s="21" t="s">
        <v>275</v>
      </c>
      <c r="D11" s="21" t="s">
        <v>70</v>
      </c>
      <c r="E11" s="21">
        <v>2050202</v>
      </c>
      <c r="F11" s="21" t="s">
        <v>170</v>
      </c>
      <c r="G11" s="21">
        <v>30226</v>
      </c>
      <c r="H11" s="21" t="s">
        <v>276</v>
      </c>
      <c r="I11" s="89">
        <f t="shared" si="0"/>
        <v>4271200</v>
      </c>
      <c r="J11" s="89"/>
      <c r="K11" s="157"/>
      <c r="L11" s="158"/>
      <c r="M11" s="158"/>
      <c r="N11" s="158"/>
      <c r="O11" s="158"/>
      <c r="P11" s="158"/>
      <c r="Q11" s="158"/>
      <c r="R11" s="89">
        <f>SUM(S11:W11)</f>
        <v>4271200</v>
      </c>
      <c r="S11" s="89"/>
      <c r="T11" s="89"/>
      <c r="U11" s="89"/>
      <c r="V11" s="89"/>
      <c r="W11" s="89">
        <v>4271200</v>
      </c>
    </row>
    <row r="12" ht="15" customHeight="1" spans="1:23">
      <c r="A12" s="21" t="s">
        <v>274</v>
      </c>
      <c r="B12" s="21"/>
      <c r="C12" s="21" t="s">
        <v>277</v>
      </c>
      <c r="D12" s="21" t="s">
        <v>70</v>
      </c>
      <c r="E12" s="21">
        <v>2050203</v>
      </c>
      <c r="F12" s="21" t="s">
        <v>171</v>
      </c>
      <c r="G12" s="21">
        <v>30226</v>
      </c>
      <c r="H12" s="21" t="s">
        <v>276</v>
      </c>
      <c r="I12" s="89">
        <f t="shared" si="0"/>
        <v>159600</v>
      </c>
      <c r="J12" s="89">
        <v>159600</v>
      </c>
      <c r="K12" s="157"/>
      <c r="L12" s="158"/>
      <c r="M12" s="158"/>
      <c r="N12" s="158"/>
      <c r="O12" s="158"/>
      <c r="P12" s="158"/>
      <c r="Q12" s="158"/>
      <c r="R12" s="89">
        <f>SUM(S12:W12)</f>
        <v>0</v>
      </c>
      <c r="S12" s="89"/>
      <c r="T12" s="89"/>
      <c r="U12" s="89"/>
      <c r="V12" s="89"/>
      <c r="W12" s="89"/>
    </row>
    <row r="13" ht="15" customHeight="1" spans="1:23">
      <c r="A13" s="21" t="s">
        <v>274</v>
      </c>
      <c r="B13" s="21"/>
      <c r="C13" s="21" t="s">
        <v>277</v>
      </c>
      <c r="D13" s="21" t="s">
        <v>70</v>
      </c>
      <c r="E13" s="21">
        <v>2050202</v>
      </c>
      <c r="F13" s="21" t="s">
        <v>170</v>
      </c>
      <c r="G13" s="21">
        <v>30226</v>
      </c>
      <c r="H13" s="21" t="s">
        <v>276</v>
      </c>
      <c r="I13" s="89">
        <f t="shared" si="0"/>
        <v>1067800</v>
      </c>
      <c r="J13" s="89">
        <v>1067800</v>
      </c>
      <c r="K13" s="157"/>
      <c r="L13" s="158"/>
      <c r="M13" s="158"/>
      <c r="N13" s="158"/>
      <c r="O13" s="158"/>
      <c r="P13" s="158"/>
      <c r="Q13" s="158"/>
      <c r="R13" s="89">
        <f>SUM(S13:W13)</f>
        <v>0</v>
      </c>
      <c r="S13" s="89"/>
      <c r="T13" s="89"/>
      <c r="U13" s="89"/>
      <c r="V13" s="89"/>
      <c r="W13" s="89"/>
    </row>
    <row r="14" ht="15" customHeight="1" spans="1:23">
      <c r="A14" s="21" t="s">
        <v>274</v>
      </c>
      <c r="B14" s="21"/>
      <c r="C14" s="21" t="s">
        <v>278</v>
      </c>
      <c r="D14" s="21" t="s">
        <v>70</v>
      </c>
      <c r="E14" s="21">
        <v>2050202</v>
      </c>
      <c r="F14" s="21" t="s">
        <v>170</v>
      </c>
      <c r="G14" s="21">
        <v>30204</v>
      </c>
      <c r="H14" s="21" t="s">
        <v>279</v>
      </c>
      <c r="I14" s="89">
        <f t="shared" si="0"/>
        <v>4500</v>
      </c>
      <c r="J14" s="89"/>
      <c r="K14" s="157"/>
      <c r="L14" s="158"/>
      <c r="M14" s="158"/>
      <c r="N14" s="158"/>
      <c r="O14" s="158"/>
      <c r="P14" s="158"/>
      <c r="Q14" s="158"/>
      <c r="R14" s="89">
        <f>SUM(S14:W14)</f>
        <v>4500</v>
      </c>
      <c r="S14" s="89"/>
      <c r="T14" s="89"/>
      <c r="U14" s="89"/>
      <c r="V14" s="89"/>
      <c r="W14" s="89">
        <v>4500</v>
      </c>
    </row>
    <row r="15" ht="18.75" customHeight="1" spans="1:23">
      <c r="A15" s="37" t="s">
        <v>179</v>
      </c>
      <c r="B15" s="38"/>
      <c r="C15" s="38"/>
      <c r="D15" s="38"/>
      <c r="E15" s="38"/>
      <c r="F15" s="38"/>
      <c r="G15" s="38"/>
      <c r="H15" s="39"/>
      <c r="I15" s="89">
        <f t="shared" si="0"/>
        <v>6141500</v>
      </c>
      <c r="J15" s="89">
        <f>SUM(J10:J14)</f>
        <v>1227400</v>
      </c>
      <c r="K15" s="159"/>
      <c r="L15" s="159"/>
      <c r="M15" s="159"/>
      <c r="N15" s="159"/>
      <c r="O15" s="159"/>
      <c r="P15" s="159"/>
      <c r="Q15" s="159"/>
      <c r="R15" s="89">
        <f>SUM(R10:R14)</f>
        <v>4914100</v>
      </c>
      <c r="S15" s="89"/>
      <c r="T15" s="89"/>
      <c r="U15" s="89"/>
      <c r="V15" s="89"/>
      <c r="W15" s="89"/>
    </row>
  </sheetData>
  <mergeCells count="28">
    <mergeCell ref="A3:W3"/>
    <mergeCell ref="A4:H4"/>
    <mergeCell ref="J5:M5"/>
    <mergeCell ref="N5:P5"/>
    <mergeCell ref="R5:W5"/>
    <mergeCell ref="A15:H1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6"/>
  <sheetViews>
    <sheetView showZeros="0" workbookViewId="0">
      <pane ySplit="1" topLeftCell="A2" activePane="bottomLeft" state="frozen"/>
      <selection/>
      <selection pane="bottomLeft" activeCell="F20" sqref="F2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280</v>
      </c>
    </row>
    <row r="3" ht="39.75" customHeight="1" spans="1:10">
      <c r="A3" s="71" t="str">
        <f>"2025"&amp;"年部门项目支出绩效目标表"</f>
        <v>2025年部门项目支出绩效目标表</v>
      </c>
      <c r="B3" s="5"/>
      <c r="C3" s="5"/>
      <c r="D3" s="5"/>
      <c r="E3" s="5"/>
      <c r="F3" s="72"/>
      <c r="G3" s="5"/>
      <c r="H3" s="72"/>
      <c r="I3" s="72"/>
      <c r="J3" s="5"/>
    </row>
    <row r="4" ht="17.25" customHeight="1" spans="1:8">
      <c r="A4" s="73" t="s">
        <v>1</v>
      </c>
      <c r="B4" s="74"/>
      <c r="C4" s="74"/>
      <c r="D4" s="74"/>
      <c r="E4" s="74"/>
      <c r="F4" s="75"/>
      <c r="G4" s="74"/>
      <c r="H4" s="75"/>
    </row>
    <row r="5" ht="44.25" customHeight="1" spans="1:10">
      <c r="A5" s="76" t="s">
        <v>192</v>
      </c>
      <c r="B5" s="76" t="s">
        <v>281</v>
      </c>
      <c r="C5" s="76" t="s">
        <v>282</v>
      </c>
      <c r="D5" s="76" t="s">
        <v>283</v>
      </c>
      <c r="E5" s="76" t="s">
        <v>284</v>
      </c>
      <c r="F5" s="77" t="s">
        <v>285</v>
      </c>
      <c r="G5" s="76" t="s">
        <v>286</v>
      </c>
      <c r="H5" s="77" t="s">
        <v>287</v>
      </c>
      <c r="I5" s="77" t="s">
        <v>288</v>
      </c>
      <c r="J5" s="76" t="s">
        <v>289</v>
      </c>
    </row>
    <row r="6" ht="18.75" customHeight="1" spans="1:10">
      <c r="A6" s="148">
        <v>1</v>
      </c>
      <c r="B6" s="148">
        <v>2</v>
      </c>
      <c r="C6" s="148">
        <v>3</v>
      </c>
      <c r="D6" s="148">
        <v>4</v>
      </c>
      <c r="E6" s="148">
        <v>5</v>
      </c>
      <c r="F6" s="41">
        <v>6</v>
      </c>
      <c r="G6" s="148">
        <v>7</v>
      </c>
      <c r="H6" s="41">
        <v>8</v>
      </c>
      <c r="I6" s="41">
        <v>9</v>
      </c>
      <c r="J6" s="148">
        <v>10</v>
      </c>
    </row>
    <row r="7" s="75" customFormat="1" customHeight="1" spans="1:10">
      <c r="A7" s="149" t="s">
        <v>70</v>
      </c>
      <c r="B7" s="149"/>
      <c r="C7" s="149"/>
      <c r="D7" s="149"/>
      <c r="E7" s="149"/>
      <c r="F7" s="149"/>
      <c r="G7" s="149"/>
      <c r="H7" s="149"/>
      <c r="I7" s="149"/>
      <c r="J7" s="149"/>
    </row>
    <row r="8" s="75" customFormat="1" ht="14.25" customHeight="1" spans="1:10">
      <c r="A8" s="149" t="s">
        <v>278</v>
      </c>
      <c r="B8" s="149" t="s">
        <v>290</v>
      </c>
      <c r="C8" s="149" t="s">
        <v>291</v>
      </c>
      <c r="D8" s="149" t="s">
        <v>292</v>
      </c>
      <c r="E8" s="149" t="s">
        <v>290</v>
      </c>
      <c r="F8" s="149" t="s">
        <v>293</v>
      </c>
      <c r="G8" s="149" t="s">
        <v>294</v>
      </c>
      <c r="H8" s="149" t="s">
        <v>295</v>
      </c>
      <c r="I8" s="149" t="s">
        <v>296</v>
      </c>
      <c r="J8" s="149" t="s">
        <v>290</v>
      </c>
    </row>
    <row r="9" s="75" customFormat="1" ht="14.25" spans="1:10">
      <c r="A9" s="149"/>
      <c r="B9" s="149"/>
      <c r="C9" s="149" t="s">
        <v>297</v>
      </c>
      <c r="D9" s="149" t="s">
        <v>298</v>
      </c>
      <c r="E9" s="149" t="s">
        <v>290</v>
      </c>
      <c r="F9" s="149" t="s">
        <v>293</v>
      </c>
      <c r="G9" s="149" t="s">
        <v>294</v>
      </c>
      <c r="H9" s="149" t="s">
        <v>295</v>
      </c>
      <c r="I9" s="149" t="s">
        <v>296</v>
      </c>
      <c r="J9" s="149" t="s">
        <v>290</v>
      </c>
    </row>
    <row r="10" s="75" customFormat="1" ht="14.25" spans="1:10">
      <c r="A10" s="149"/>
      <c r="B10" s="149"/>
      <c r="C10" s="149" t="s">
        <v>299</v>
      </c>
      <c r="D10" s="149" t="s">
        <v>300</v>
      </c>
      <c r="E10" s="149" t="s">
        <v>301</v>
      </c>
      <c r="F10" s="149" t="s">
        <v>293</v>
      </c>
      <c r="G10" s="149" t="s">
        <v>302</v>
      </c>
      <c r="H10" s="149" t="s">
        <v>295</v>
      </c>
      <c r="I10" s="149" t="s">
        <v>296</v>
      </c>
      <c r="J10" s="149" t="s">
        <v>301</v>
      </c>
    </row>
    <row r="11" s="75" customFormat="1" ht="42.75" spans="1:10">
      <c r="A11" s="149" t="s">
        <v>275</v>
      </c>
      <c r="B11" s="149" t="s">
        <v>303</v>
      </c>
      <c r="C11" s="149" t="s">
        <v>291</v>
      </c>
      <c r="D11" s="149" t="s">
        <v>304</v>
      </c>
      <c r="E11" s="149" t="s">
        <v>303</v>
      </c>
      <c r="F11" s="149" t="s">
        <v>305</v>
      </c>
      <c r="G11" s="149" t="s">
        <v>306</v>
      </c>
      <c r="H11" s="149" t="s">
        <v>307</v>
      </c>
      <c r="I11" s="149" t="s">
        <v>296</v>
      </c>
      <c r="J11" s="149" t="s">
        <v>303</v>
      </c>
    </row>
    <row r="12" s="75" customFormat="1" ht="42.75" spans="1:10">
      <c r="A12" s="149"/>
      <c r="B12" s="149"/>
      <c r="C12" s="149" t="s">
        <v>297</v>
      </c>
      <c r="D12" s="149" t="s">
        <v>298</v>
      </c>
      <c r="E12" s="149" t="s">
        <v>303</v>
      </c>
      <c r="F12" s="149" t="s">
        <v>305</v>
      </c>
      <c r="G12" s="149" t="s">
        <v>306</v>
      </c>
      <c r="H12" s="149" t="s">
        <v>307</v>
      </c>
      <c r="I12" s="149" t="s">
        <v>296</v>
      </c>
      <c r="J12" s="149" t="s">
        <v>303</v>
      </c>
    </row>
    <row r="13" customHeight="1" spans="1:10">
      <c r="A13" s="149"/>
      <c r="B13" s="149"/>
      <c r="C13" s="149" t="s">
        <v>299</v>
      </c>
      <c r="D13" s="149" t="s">
        <v>300</v>
      </c>
      <c r="E13" s="149" t="s">
        <v>308</v>
      </c>
      <c r="F13" s="149" t="s">
        <v>293</v>
      </c>
      <c r="G13" s="149" t="s">
        <v>302</v>
      </c>
      <c r="H13" s="149" t="s">
        <v>295</v>
      </c>
      <c r="I13" s="149" t="s">
        <v>296</v>
      </c>
      <c r="J13" s="149" t="s">
        <v>308</v>
      </c>
    </row>
    <row r="14" customHeight="1" spans="1:10">
      <c r="A14" s="149" t="s">
        <v>277</v>
      </c>
      <c r="B14" s="149" t="s">
        <v>309</v>
      </c>
      <c r="C14" s="149" t="s">
        <v>291</v>
      </c>
      <c r="D14" s="149" t="s">
        <v>292</v>
      </c>
      <c r="E14" s="149" t="s">
        <v>303</v>
      </c>
      <c r="F14" s="149" t="s">
        <v>293</v>
      </c>
      <c r="G14" s="149" t="s">
        <v>310</v>
      </c>
      <c r="H14" s="149" t="s">
        <v>295</v>
      </c>
      <c r="I14" s="149" t="s">
        <v>296</v>
      </c>
      <c r="J14" s="149" t="s">
        <v>309</v>
      </c>
    </row>
    <row r="15" customHeight="1" spans="1:10">
      <c r="A15" s="149"/>
      <c r="B15" s="149"/>
      <c r="C15" s="149" t="s">
        <v>297</v>
      </c>
      <c r="D15" s="149" t="s">
        <v>298</v>
      </c>
      <c r="E15" s="149" t="s">
        <v>303</v>
      </c>
      <c r="F15" s="149" t="s">
        <v>293</v>
      </c>
      <c r="G15" s="149" t="s">
        <v>310</v>
      </c>
      <c r="H15" s="149" t="s">
        <v>295</v>
      </c>
      <c r="I15" s="149" t="s">
        <v>296</v>
      </c>
      <c r="J15" s="149" t="s">
        <v>303</v>
      </c>
    </row>
    <row r="16" customHeight="1" spans="1:10">
      <c r="A16" s="149"/>
      <c r="B16" s="149"/>
      <c r="C16" s="149" t="s">
        <v>299</v>
      </c>
      <c r="D16" s="149" t="s">
        <v>300</v>
      </c>
      <c r="E16" s="149" t="s">
        <v>301</v>
      </c>
      <c r="F16" s="149" t="s">
        <v>293</v>
      </c>
      <c r="G16" s="149" t="s">
        <v>302</v>
      </c>
      <c r="H16" s="149" t="s">
        <v>295</v>
      </c>
      <c r="I16" s="149" t="s">
        <v>296</v>
      </c>
      <c r="J16" s="149" t="s">
        <v>301</v>
      </c>
    </row>
  </sheetData>
  <mergeCells count="8">
    <mergeCell ref="A3:J3"/>
    <mergeCell ref="A4:H4"/>
    <mergeCell ref="A8:A10"/>
    <mergeCell ref="A11:A13"/>
    <mergeCell ref="A14:A16"/>
    <mergeCell ref="B8:B10"/>
    <mergeCell ref="B11:B13"/>
    <mergeCell ref="B14:B16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芒果酸奶泡菜鱼</cp:lastModifiedBy>
  <dcterms:created xsi:type="dcterms:W3CDTF">2025-02-06T07:09:00Z</dcterms:created>
  <dcterms:modified xsi:type="dcterms:W3CDTF">2025-02-25T08:21:27Z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