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9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<sst xmlns="http://schemas.openxmlformats.org/spreadsheetml/2006/main" count="661" uniqueCount="298">
  <si>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</si>
  <si>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</si>
  <si>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</si>
  <si>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</si>
  <si>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</si>
  <si>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</si>
  <si>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</si>
  <si>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</si>
  <si>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</si>
  <si>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</si>
  <si>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</si>
  <si>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</si>
  <si>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</si>
  <si>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</si>
  <si>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</si>
  <si>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</si>
  <si>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</si>
  <si>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</si>
  <si>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</si>
  <si>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</si>
  <si>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</si>
  <si>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</si>
  <si>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</si>
  <si>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</si>
  <si>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</si>
  <si>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</si>
  <si>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</si>
  <si>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</si>
  <si>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</si>
  <si>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</si>
  <si>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</si>
  <si>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</si>
  <si>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</si>
  <si>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</si>
  <si>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</si>
  <si>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</si>
  <si>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</si>
  <si>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</si>
  <si>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</si>
  <si>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</si>
  <si>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</si>
  <si>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</si>
  <si>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</si>
  <si>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</si>
  <si>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</si>
  <si>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</si>
  <si>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</si>
  <si>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</si>
  <si>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</si>
  <si>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</si>
  <si>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</si>
  <si>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</si>
  <si>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</si>
  <si>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</si>
  <si>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</si>
  <si>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</si>
  <si>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</si>
  <si>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</si>
  <si>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</si>
  <si>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</si>
  <si>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</si>
  <si>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</si>
  <si>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</si>
  <si>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</si>
  <si>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</si>
  <si>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</si>
  <si>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</si>
  <si>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</si>
  <si>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</si>
  <si>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昆明市官渡区星耀羊甫学校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</si>
  <si>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</si>
  <si>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</si>
  <si>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</si>
  <si>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</si>
  <si>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</si>
  <si>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</si>
  <si>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</si>
  <si>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</si>
  <si>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</si>
  <si>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</si>
  <si>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</si>
  <si>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</si>
  <si>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</si>
  <si>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</si>
  <si>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</si>
  <si>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</si>
  <si>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</si>
  <si>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</si>
  <si>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</si>
  <si>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</si>
  <si>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</si>
  <si>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</si>
  <si>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</si>
  <si>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</si>
  <si>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</si>
  <si>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</si>
  <si>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2050202</t>
  </si>
  <si>
    <t>小学教育</t>
  </si>
  <si>
    <t>2050203</t>
  </si>
  <si>
    <t>初中教育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</si>
  <si>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</si>
  <si>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</si>
  <si>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</si>
  <si>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</si>
  <si>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</si>
  <si>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</si>
  <si>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</si>
  <si>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</si>
  <si>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</si>
  <si>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</si>
  <si>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</si>
  <si>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</si>
  <si>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</si>
  <si>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</si>
  <si>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</si>
  <si>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</si>
  <si>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</si>
  <si>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</si>
  <si>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</si>
  <si>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</si>
  <si>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</si>
  <si>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</si>
  <si>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</si>
  <si>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</si>
  <si>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</si>
  <si>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</si>
  <si>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</si>
  <si>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</si>
  <si>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</si>
  <si>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</si>
  <si>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</si>
  <si>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</si>
  <si>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</si>
  <si>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</si>
  <si>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</si>
  <si>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</si>
  <si>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</si>
  <si>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</si>
  <si>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</si>
  <si>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</si>
  <si>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</si>
  <si>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</si>
  <si>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</si>
  <si>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</si>
  <si>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</si>
  <si>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</si>
  <si>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备注：昆明市星耀羊甫学校2025年无三公经费支出预算，所以本表为空。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</si>
  <si>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</si>
  <si>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</si>
  <si>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</si>
  <si>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</si>
  <si>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</si>
  <si>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</si>
  <si>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</si>
  <si>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</si>
  <si>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</si>
  <si>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</si>
  <si>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</si>
  <si>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</si>
  <si>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</si>
  <si>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</si>
  <si>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</si>
  <si>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</si>
  <si>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</si>
  <si>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</si>
  <si>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</si>
  <si>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昆明市官渡区教育体育局</t>
  </si>
  <si>
    <t>一般公用支出</t>
  </si>
  <si>
    <t>小学教育部门公用经费</t>
  </si>
  <si>
    <t>30201</t>
  </si>
  <si>
    <t>办公费</t>
  </si>
  <si>
    <t>初中教育部门公用经费</t>
  </si>
  <si>
    <t>学校学生公用经费</t>
  </si>
  <si>
    <t>义务教育小学生均公用经费（保民生）</t>
  </si>
  <si>
    <t>义务教育初中生均公用经费（保民生）</t>
  </si>
  <si>
    <t>其他人员支出</t>
  </si>
  <si>
    <t>临聘教师工资</t>
  </si>
  <si>
    <t>30199</t>
  </si>
  <si>
    <t>其他工资福利支出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</si>
  <si>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</si>
  <si>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</si>
  <si>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</si>
  <si>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</si>
  <si>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</si>
  <si>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</si>
  <si>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</si>
  <si>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311 专项业务类</t>
  </si>
  <si>
    <t>2025年上缴利息专项资金</t>
  </si>
  <si>
    <t>2025年义务教育课后服务收费专项资金</t>
  </si>
  <si>
    <t>2025年义务教育课后服务政府补助专项资金</t>
  </si>
  <si>
    <t>229 其他运转类</t>
  </si>
  <si>
    <t>新成立学校办学经费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</si>
  <si>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</si>
  <si>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</si>
  <si>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</si>
  <si>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</si>
  <si>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</si>
  <si>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</si>
  <si>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</si>
  <si>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</si>
  <si>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</si>
  <si>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</si>
  <si>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产出指标</t>
  </si>
  <si>
    <t>数量指标</t>
  </si>
  <si>
    <t>数字化教育水平提高</t>
  </si>
  <si>
    <t>=</t>
  </si>
  <si>
    <t>100</t>
  </si>
  <si>
    <t>%</t>
  </si>
  <si>
    <t>定性指标</t>
  </si>
  <si>
    <t xml:space="preserve">	
提升数字化水平</t>
  </si>
  <si>
    <t>效益指标</t>
  </si>
  <si>
    <t>社会效益</t>
  </si>
  <si>
    <t>提升数字化教育水平</t>
  </si>
  <si>
    <t>满意度指标</t>
  </si>
  <si>
    <t>服务对象满意度</t>
  </si>
  <si>
    <t>学生满意度</t>
  </si>
  <si>
    <t>&gt;=</t>
  </si>
  <si>
    <t>95</t>
  </si>
  <si>
    <t xml:space="preserve">	
反映学生对效果的满意程度</t>
  </si>
  <si>
    <t>2025年义务教育课后服务费专项补助资金</t>
  </si>
  <si>
    <t>5963351.88</t>
  </si>
  <si>
    <t>定量指标</t>
  </si>
  <si>
    <t>提升数字化水平</t>
  </si>
  <si>
    <t>反映学生对效果的满意程度</t>
  </si>
  <si>
    <t>办学经费</t>
  </si>
  <si>
    <t>教育水平提高</t>
  </si>
  <si>
    <t xml:space="preserve">反映学生对效果的满意程度。
</t>
  </si>
  <si>
    <t>预算06表</t>
  </si>
  <si>
    <t>政府性基金预算支出预算表</t>
  </si>
  <si>
    <t>单位名称：昆明市发展和改革委员会</t>
  </si>
  <si>
    <t>政府性基金预算支出</t>
  </si>
  <si>
    <t>备注：昆明市星耀羊甫学校2025年无政府部门基金预算，所以本表为空。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</si>
  <si>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</si>
  <si>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</si>
  <si>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</si>
  <si>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</si>
  <si>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</si>
  <si>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</si>
  <si>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</si>
  <si>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</si>
  <si>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</si>
  <si>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</si>
  <si>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</si>
  <si>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复印纸</t>
  </si>
  <si>
    <t>元</t>
  </si>
  <si>
    <t>物业管理费</t>
  </si>
  <si>
    <t>物业管理服务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</si>
  <si>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</si>
  <si>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</si>
  <si>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</si>
  <si>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</si>
  <si>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</si>
  <si>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</si>
  <si>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</si>
  <si>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</si>
  <si>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备注：昆明市星耀羊甫学校2025年无政府购买服务预算，所以本表为空。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</si>
  <si>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</si>
  <si>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</si>
  <si>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</si>
  <si>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</si>
  <si>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</si>
  <si>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</si>
  <si>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</si>
  <si>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</si>
  <si>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</si>
  <si>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</si>
  <si>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</si>
  <si>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</si>
  <si>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</si>
  <si>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</si>
  <si>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</si>
  <si>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</si>
  <si>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</si>
  <si>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</si>
  <si>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</si>
  <si>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</si>
  <si>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</si>
  <si>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</si>
  <si>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</si>
  <si>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备注：昆明市星耀羊甫学校2025年无对下转移支付预算，所以本表为空。</t>
  </si>
  <si>
    <t>预算09-2表</t>
  </si>
  <si>
    <t>备注：昆明市星耀羊甫学校2025年无对下转移支付绩效，所以本表为空。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</si>
  <si>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</si>
  <si>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</si>
  <si>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</si>
  <si>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</si>
  <si>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</si>
  <si>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</si>
  <si>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</si>
  <si>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</si>
  <si>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备注：昆明市星耀羊甫学校2025年无新增资产预算，所以本表为空。</t>
  </si>
  <si>
    <t>预算11表</t>
  </si>
  <si>
    <t>上级补助</t>
  </si>
  <si>
    <t>备注：昆明市星耀羊甫学校2025年无上级转移支付补助项目支出预算，所以本表为空。</t>
  </si>
  <si>
    <t>预算12表</t>
  </si>
  <si>
    <t>项目级次</t>
  </si>
  <si>
    <t/>
  </si>
  <si>
    <t>备注：昆明市星耀羊甫学校2025年无部门项目中期规划预算，所以本表为空。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</si>
</sst>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36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2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25" applyNumberFormat="0" applyAlignment="0" applyProtection="0">
      <alignment vertical="center"/>
    </xf>
    <xf numFmtId="0" fontId="25" fillId="5" borderId="26" applyNumberFormat="0" applyAlignment="0" applyProtection="0">
      <alignment vertical="center"/>
    </xf>
    <xf numFmtId="0" fontId="26" fillId="5" borderId="25" applyNumberFormat="0" applyAlignment="0" applyProtection="0">
      <alignment vertical="center"/>
    </xf>
    <xf numFmtId="0" fontId="27" fillId="6" borderId="27" applyNumberFormat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29" fillId="0" borderId="2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176" fontId="35" fillId="0" borderId="7">
      <alignment horizontal="right" vertical="center"/>
    </xf>
    <xf numFmtId="177" fontId="35" fillId="0" borderId="7">
      <alignment horizontal="right" vertical="center"/>
    </xf>
    <xf numFmtId="10" fontId="35" fillId="0" borderId="7">
      <alignment horizontal="right" vertical="center"/>
    </xf>
    <xf numFmtId="178" fontId="35" fillId="0" borderId="7">
      <alignment horizontal="right" vertical="center"/>
    </xf>
    <xf numFmtId="49" fontId="35" fillId="0" borderId="7">
      <alignment horizontal="left" vertical="center" wrapText="1"/>
    </xf>
    <xf numFmtId="178" fontId="35" fillId="0" borderId="7">
      <alignment horizontal="right" vertical="center"/>
    </xf>
    <xf numFmtId="179" fontId="35" fillId="0" borderId="7">
      <alignment horizontal="right" vertical="center"/>
    </xf>
    <xf numFmtId="180" fontId="35" fillId="0" borderId="7">
      <alignment horizontal="right" vertical="center"/>
    </xf>
  </cellStyleXfs>
  <cellXfs count="208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3" fontId="2" fillId="0" borderId="17" xfId="0" applyNumberFormat="1" applyFont="1" applyBorder="1" applyAlignment="1">
      <alignment horizontal="right" vertical="center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3" fontId="2" fillId="0" borderId="19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49" fontId="11" fillId="0" borderId="7" xfId="0" applyNumberFormat="1" applyFont="1" applyFill="1" applyBorder="1" applyAlignment="1" applyProtection="1">
      <alignment horizontal="left" vertical="center" wrapTex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>
      <alignment horizontal="left" vertical="center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178" fontId="15" fillId="0" borderId="7" xfId="0" applyNumberFormat="1" applyFont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tabSelected="1" workbookViewId="0">
      <pane ySplit="1" topLeftCell="A2" activePane="bottomLeft" state="frozen"/>
      <selection/>
      <selection pane="bottomLeft" activeCell="D15" sqref="D15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5"/>
      <c r="B2" s="45"/>
      <c r="C2" s="45"/>
      <c r="D2" s="63" t="s">
        <v>0</v>
      </c>
    </row>
    <row r="3" ht="41.25" customHeight="1" spans="1:1">
      <c r="A3" s="40" t="str">
        <f>"2025"&amp;"年部门财务收支预算总表"</f>
        <v>2025年部门财务收支预算总表</v>
      </c>
    </row>
    <row r="4" ht="17.25" customHeight="1" spans="1:4">
      <c r="A4" s="43" t="str">
        <f>"单位名称："&amp;"昆明市官渡区星耀羊甫学校"</f>
        <v>单位名称：昆明市官渡区星耀羊甫学校</v>
      </c>
      <c r="B4" s="174"/>
      <c r="D4" s="146" t="s">
        <v>1</v>
      </c>
    </row>
    <row r="5" ht="23.25" customHeight="1" spans="1:4">
      <c r="A5" s="175" t="s">
        <v>2</v>
      </c>
      <c r="B5" s="176"/>
      <c r="C5" s="175" t="s">
        <v>3</v>
      </c>
      <c r="D5" s="176"/>
    </row>
    <row r="6" ht="24" customHeight="1" spans="1:4">
      <c r="A6" s="175" t="s">
        <v>4</v>
      </c>
      <c r="B6" s="175" t="s">
        <v>5</v>
      </c>
      <c r="C6" s="175" t="s">
        <v>6</v>
      </c>
      <c r="D6" s="175" t="s">
        <v>5</v>
      </c>
    </row>
    <row r="7" ht="17.25" customHeight="1" spans="1:4">
      <c r="A7" s="177" t="s">
        <v>7</v>
      </c>
      <c r="B7" s="79">
        <v>4231951.88</v>
      </c>
      <c r="C7" s="177" t="s">
        <v>8</v>
      </c>
      <c r="D7" s="79"/>
    </row>
    <row r="8" ht="17.25" customHeight="1" spans="1:4">
      <c r="A8" s="177" t="s">
        <v>9</v>
      </c>
      <c r="B8" s="79"/>
      <c r="C8" s="177" t="s">
        <v>10</v>
      </c>
      <c r="D8" s="79"/>
    </row>
    <row r="9" ht="17.25" customHeight="1" spans="1:4">
      <c r="A9" s="177" t="s">
        <v>11</v>
      </c>
      <c r="B9" s="79"/>
      <c r="C9" s="207" t="s">
        <v>12</v>
      </c>
      <c r="D9" s="79"/>
    </row>
    <row r="10" ht="17.25" customHeight="1" spans="1:4">
      <c r="A10" s="177" t="s">
        <v>13</v>
      </c>
      <c r="B10" s="79"/>
      <c r="C10" s="207" t="s">
        <v>14</v>
      </c>
      <c r="D10" s="79"/>
    </row>
    <row r="11" ht="17.25" customHeight="1" spans="1:4">
      <c r="A11" s="177" t="s">
        <v>15</v>
      </c>
      <c r="B11" s="79"/>
      <c r="C11" s="207" t="s">
        <v>16</v>
      </c>
      <c r="D11" s="79">
        <v>5963351.88</v>
      </c>
    </row>
    <row r="12" ht="17.25" customHeight="1" spans="1:4">
      <c r="A12" s="177" t="s">
        <v>17</v>
      </c>
      <c r="B12" s="79"/>
      <c r="C12" s="207" t="s">
        <v>18</v>
      </c>
      <c r="D12" s="79"/>
    </row>
    <row r="13" ht="17.25" customHeight="1" spans="1:4">
      <c r="A13" s="177" t="s">
        <v>19</v>
      </c>
      <c r="B13" s="79"/>
      <c r="C13" s="31" t="s">
        <v>20</v>
      </c>
      <c r="D13" s="79"/>
    </row>
    <row r="14" ht="17.25" customHeight="1" spans="1:4">
      <c r="A14" s="177" t="s">
        <v>21</v>
      </c>
      <c r="B14" s="79"/>
      <c r="C14" s="31" t="s">
        <v>22</v>
      </c>
      <c r="D14" s="79"/>
    </row>
    <row r="15" ht="17.25" customHeight="1" spans="1:4">
      <c r="A15" s="177" t="s">
        <v>23</v>
      </c>
      <c r="B15" s="79"/>
      <c r="C15" s="31" t="s">
        <v>24</v>
      </c>
      <c r="D15" s="79"/>
    </row>
    <row r="16" ht="17.25" customHeight="1" spans="1:4">
      <c r="A16" s="177" t="s">
        <v>25</v>
      </c>
      <c r="B16" s="79">
        <v>1731400</v>
      </c>
      <c r="C16" s="31" t="s">
        <v>26</v>
      </c>
      <c r="D16" s="79"/>
    </row>
    <row r="17" ht="17.25" customHeight="1" spans="1:4">
      <c r="A17" s="178"/>
      <c r="B17" s="79"/>
      <c r="C17" s="31" t="s">
        <v>27</v>
      </c>
      <c r="D17" s="79"/>
    </row>
    <row r="18" ht="17.25" customHeight="1" spans="1:4">
      <c r="A18" s="179"/>
      <c r="B18" s="79"/>
      <c r="C18" s="31" t="s">
        <v>28</v>
      </c>
      <c r="D18" s="79"/>
    </row>
    <row r="19" ht="17.25" customHeight="1" spans="1:4">
      <c r="A19" s="179"/>
      <c r="B19" s="79"/>
      <c r="C19" s="31" t="s">
        <v>29</v>
      </c>
      <c r="D19" s="79"/>
    </row>
    <row r="20" ht="17.25" customHeight="1" spans="1:4">
      <c r="A20" s="179"/>
      <c r="B20" s="79"/>
      <c r="C20" s="31" t="s">
        <v>30</v>
      </c>
      <c r="D20" s="79"/>
    </row>
    <row r="21" ht="17.25" customHeight="1" spans="1:4">
      <c r="A21" s="179"/>
      <c r="B21" s="79"/>
      <c r="C21" s="31" t="s">
        <v>31</v>
      </c>
      <c r="D21" s="79"/>
    </row>
    <row r="22" ht="17.25" customHeight="1" spans="1:4">
      <c r="A22" s="179"/>
      <c r="B22" s="79"/>
      <c r="C22" s="31" t="s">
        <v>32</v>
      </c>
      <c r="D22" s="79"/>
    </row>
    <row r="23" ht="17.25" customHeight="1" spans="1:4">
      <c r="A23" s="179"/>
      <c r="B23" s="79"/>
      <c r="C23" s="31" t="s">
        <v>33</v>
      </c>
      <c r="D23" s="79"/>
    </row>
    <row r="24" ht="17.25" customHeight="1" spans="1:4">
      <c r="A24" s="179"/>
      <c r="B24" s="79"/>
      <c r="C24" s="31" t="s">
        <v>34</v>
      </c>
      <c r="D24" s="79"/>
    </row>
    <row r="25" ht="17.25" customHeight="1" spans="1:4">
      <c r="A25" s="179"/>
      <c r="B25" s="79"/>
      <c r="C25" s="31" t="s">
        <v>35</v>
      </c>
      <c r="D25" s="79"/>
    </row>
    <row r="26" ht="17.25" customHeight="1" spans="1:4">
      <c r="A26" s="179"/>
      <c r="B26" s="79"/>
      <c r="C26" s="31" t="s">
        <v>36</v>
      </c>
      <c r="D26" s="79"/>
    </row>
    <row r="27" ht="17.25" customHeight="1" spans="1:4">
      <c r="A27" s="179"/>
      <c r="B27" s="79"/>
      <c r="C27" s="178" t="s">
        <v>37</v>
      </c>
      <c r="D27" s="79"/>
    </row>
    <row r="28" ht="17.25" customHeight="1" spans="1:4">
      <c r="A28" s="179"/>
      <c r="B28" s="79"/>
      <c r="C28" s="31" t="s">
        <v>38</v>
      </c>
      <c r="D28" s="79"/>
    </row>
    <row r="29" ht="16.5" customHeight="1" spans="1:4">
      <c r="A29" s="179"/>
      <c r="B29" s="79"/>
      <c r="C29" s="31" t="s">
        <v>39</v>
      </c>
      <c r="D29" s="79"/>
    </row>
    <row r="30" ht="16.5" customHeight="1" spans="1:4">
      <c r="A30" s="179"/>
      <c r="B30" s="79"/>
      <c r="C30" s="178" t="s">
        <v>40</v>
      </c>
      <c r="D30" s="79"/>
    </row>
    <row r="31" ht="17.25" customHeight="1" spans="1:4">
      <c r="A31" s="179"/>
      <c r="B31" s="79"/>
      <c r="C31" s="178" t="s">
        <v>41</v>
      </c>
      <c r="D31" s="79"/>
    </row>
    <row r="32" ht="17.25" customHeight="1" spans="1:4">
      <c r="A32" s="179"/>
      <c r="B32" s="79"/>
      <c r="C32" s="31" t="s">
        <v>42</v>
      </c>
      <c r="D32" s="79"/>
    </row>
    <row r="33" ht="16.5" customHeight="1" spans="1:4">
      <c r="A33" s="179" t="s">
        <v>43</v>
      </c>
      <c r="B33" s="79">
        <v>5963351.88</v>
      </c>
      <c r="C33" s="179" t="s">
        <v>44</v>
      </c>
      <c r="D33" s="79">
        <v>5963351.88</v>
      </c>
    </row>
    <row r="34" ht="16.5" customHeight="1" spans="1:4">
      <c r="A34" s="178" t="s">
        <v>45</v>
      </c>
      <c r="B34" s="79"/>
      <c r="C34" s="178" t="s">
        <v>46</v>
      </c>
      <c r="D34" s="79"/>
    </row>
    <row r="35" ht="16.5" customHeight="1" spans="1:4">
      <c r="A35" s="31" t="s">
        <v>47</v>
      </c>
      <c r="B35" s="79"/>
      <c r="C35" s="31" t="s">
        <v>47</v>
      </c>
      <c r="D35" s="79"/>
    </row>
    <row r="36" ht="16.5" customHeight="1" spans="1:4">
      <c r="A36" s="31" t="s">
        <v>48</v>
      </c>
      <c r="B36" s="79"/>
      <c r="C36" s="31" t="s">
        <v>49</v>
      </c>
      <c r="D36" s="79"/>
    </row>
    <row r="37" ht="16.5" customHeight="1" spans="1:4">
      <c r="A37" s="180" t="s">
        <v>50</v>
      </c>
      <c r="B37" s="79">
        <v>5963351.88</v>
      </c>
      <c r="C37" s="180" t="s">
        <v>51</v>
      </c>
      <c r="D37" s="79">
        <v>5963351.88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25">
        <v>1</v>
      </c>
      <c r="B2" s="126">
        <v>0</v>
      </c>
      <c r="C2" s="125">
        <v>1</v>
      </c>
      <c r="D2" s="127"/>
      <c r="E2" s="127"/>
      <c r="F2" s="124" t="s">
        <v>227</v>
      </c>
    </row>
    <row r="3" ht="42" customHeight="1" spans="1:6">
      <c r="A3" s="128" t="str">
        <f>"2025"&amp;"年部门政府性基金预算支出预算表"</f>
        <v>2025年部门政府性基金预算支出预算表</v>
      </c>
      <c r="B3" s="128" t="s">
        <v>228</v>
      </c>
      <c r="C3" s="129"/>
      <c r="D3" s="130"/>
      <c r="E3" s="130"/>
      <c r="F3" s="130"/>
    </row>
    <row r="4" ht="13.5" customHeight="1" spans="1:6">
      <c r="A4" s="5" t="str">
        <f>"单位名称："&amp;"昆明市官渡区星耀羊甫学校"</f>
        <v>单位名称：昆明市官渡区星耀羊甫学校</v>
      </c>
      <c r="B4" s="5" t="s">
        <v>229</v>
      </c>
      <c r="C4" s="125"/>
      <c r="D4" s="127"/>
      <c r="E4" s="127"/>
      <c r="F4" s="124" t="s">
        <v>1</v>
      </c>
    </row>
    <row r="5" ht="19.5" customHeight="1" spans="1:6">
      <c r="A5" s="131" t="s">
        <v>149</v>
      </c>
      <c r="B5" s="132" t="s">
        <v>71</v>
      </c>
      <c r="C5" s="131" t="s">
        <v>72</v>
      </c>
      <c r="D5" s="11" t="s">
        <v>230</v>
      </c>
      <c r="E5" s="12"/>
      <c r="F5" s="13"/>
    </row>
    <row r="6" ht="18.75" customHeight="1" spans="1:6">
      <c r="A6" s="133"/>
      <c r="B6" s="134"/>
      <c r="C6" s="133"/>
      <c r="D6" s="16" t="s">
        <v>55</v>
      </c>
      <c r="E6" s="11" t="s">
        <v>74</v>
      </c>
      <c r="F6" s="16" t="s">
        <v>75</v>
      </c>
    </row>
    <row r="7" ht="18.75" customHeight="1" spans="1:6">
      <c r="A7" s="67">
        <v>1</v>
      </c>
      <c r="B7" s="135" t="s">
        <v>82</v>
      </c>
      <c r="C7" s="67">
        <v>3</v>
      </c>
      <c r="D7" s="136">
        <v>4</v>
      </c>
      <c r="E7" s="136">
        <v>5</v>
      </c>
      <c r="F7" s="136">
        <v>6</v>
      </c>
    </row>
    <row r="8" ht="21" customHeight="1" spans="1:6">
      <c r="A8" s="21"/>
      <c r="B8" s="21"/>
      <c r="C8" s="21"/>
      <c r="D8" s="79"/>
      <c r="E8" s="79"/>
      <c r="F8" s="79"/>
    </row>
    <row r="9" ht="21" customHeight="1" spans="1:6">
      <c r="A9" s="21"/>
      <c r="B9" s="21"/>
      <c r="C9" s="21"/>
      <c r="D9" s="79"/>
      <c r="E9" s="79"/>
      <c r="F9" s="79"/>
    </row>
    <row r="10" ht="18.75" customHeight="1" spans="1:6">
      <c r="A10" s="137" t="s">
        <v>138</v>
      </c>
      <c r="B10" s="137" t="s">
        <v>138</v>
      </c>
      <c r="C10" s="138" t="s">
        <v>138</v>
      </c>
      <c r="D10" s="79"/>
      <c r="E10" s="79"/>
      <c r="F10" s="79"/>
    </row>
    <row r="11" customHeight="1" spans="1:1">
      <c r="A11" t="s">
        <v>231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A12" sqref="A12:S12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3"/>
      <c r="C2" s="83"/>
      <c r="R2" s="3"/>
      <c r="S2" s="3" t="s">
        <v>232</v>
      </c>
    </row>
    <row r="3" ht="41.25" customHeight="1" spans="1:19">
      <c r="A3" s="72" t="str">
        <f>"2025"&amp;"年部门政府采购预算表"</f>
        <v>2025年部门政府采购预算表</v>
      </c>
      <c r="B3" s="65"/>
      <c r="C3" s="65"/>
      <c r="D3" s="4"/>
      <c r="E3" s="4"/>
      <c r="F3" s="4"/>
      <c r="G3" s="4"/>
      <c r="H3" s="4"/>
      <c r="I3" s="4"/>
      <c r="J3" s="4"/>
      <c r="K3" s="4"/>
      <c r="L3" s="4"/>
      <c r="M3" s="65"/>
      <c r="N3" s="4"/>
      <c r="O3" s="4"/>
      <c r="P3" s="65"/>
      <c r="Q3" s="4"/>
      <c r="R3" s="65"/>
      <c r="S3" s="65"/>
    </row>
    <row r="4" ht="18.75" customHeight="1" spans="1:19">
      <c r="A4" s="111" t="str">
        <f>"单位名称："&amp;"昆明市官渡区星耀羊甫学校"</f>
        <v>单位名称：昆明市官渡区星耀羊甫学校</v>
      </c>
      <c r="B4" s="85"/>
      <c r="C4" s="85"/>
      <c r="D4" s="7"/>
      <c r="E4" s="7"/>
      <c r="F4" s="7"/>
      <c r="G4" s="7"/>
      <c r="H4" s="7"/>
      <c r="I4" s="7"/>
      <c r="J4" s="7"/>
      <c r="K4" s="7"/>
      <c r="L4" s="7"/>
      <c r="R4" s="8"/>
      <c r="S4" s="124" t="s">
        <v>1</v>
      </c>
    </row>
    <row r="5" ht="15.75" customHeight="1" spans="1:19">
      <c r="A5" s="10" t="s">
        <v>148</v>
      </c>
      <c r="B5" s="86" t="s">
        <v>149</v>
      </c>
      <c r="C5" s="86" t="s">
        <v>233</v>
      </c>
      <c r="D5" s="87" t="s">
        <v>234</v>
      </c>
      <c r="E5" s="87" t="s">
        <v>235</v>
      </c>
      <c r="F5" s="87" t="s">
        <v>236</v>
      </c>
      <c r="G5" s="87" t="s">
        <v>237</v>
      </c>
      <c r="H5" s="87" t="s">
        <v>238</v>
      </c>
      <c r="I5" s="101" t="s">
        <v>156</v>
      </c>
      <c r="J5" s="101"/>
      <c r="K5" s="101"/>
      <c r="L5" s="101"/>
      <c r="M5" s="102"/>
      <c r="N5" s="101"/>
      <c r="O5" s="101"/>
      <c r="P5" s="80"/>
      <c r="Q5" s="101"/>
      <c r="R5" s="102"/>
      <c r="S5" s="81"/>
    </row>
    <row r="6" ht="17.25" customHeight="1" spans="1:19">
      <c r="A6" s="15"/>
      <c r="B6" s="88"/>
      <c r="C6" s="88"/>
      <c r="D6" s="89"/>
      <c r="E6" s="89"/>
      <c r="F6" s="89"/>
      <c r="G6" s="89"/>
      <c r="H6" s="89"/>
      <c r="I6" s="89" t="s">
        <v>55</v>
      </c>
      <c r="J6" s="89" t="s">
        <v>58</v>
      </c>
      <c r="K6" s="89" t="s">
        <v>239</v>
      </c>
      <c r="L6" s="89" t="s">
        <v>240</v>
      </c>
      <c r="M6" s="103" t="s">
        <v>241</v>
      </c>
      <c r="N6" s="104" t="s">
        <v>242</v>
      </c>
      <c r="O6" s="104"/>
      <c r="P6" s="109"/>
      <c r="Q6" s="104"/>
      <c r="R6" s="110"/>
      <c r="S6" s="90"/>
    </row>
    <row r="7" ht="54" customHeight="1" spans="1:19">
      <c r="A7" s="18"/>
      <c r="B7" s="90"/>
      <c r="C7" s="90"/>
      <c r="D7" s="91"/>
      <c r="E7" s="91"/>
      <c r="F7" s="91"/>
      <c r="G7" s="91"/>
      <c r="H7" s="91"/>
      <c r="I7" s="91"/>
      <c r="J7" s="91" t="s">
        <v>57</v>
      </c>
      <c r="K7" s="91"/>
      <c r="L7" s="91"/>
      <c r="M7" s="105"/>
      <c r="N7" s="91" t="s">
        <v>57</v>
      </c>
      <c r="O7" s="91" t="s">
        <v>64</v>
      </c>
      <c r="P7" s="90" t="s">
        <v>65</v>
      </c>
      <c r="Q7" s="91" t="s">
        <v>66</v>
      </c>
      <c r="R7" s="105" t="s">
        <v>67</v>
      </c>
      <c r="S7" s="90" t="s">
        <v>68</v>
      </c>
    </row>
    <row r="8" ht="18" customHeight="1" spans="1:19">
      <c r="A8" s="112">
        <v>1</v>
      </c>
      <c r="B8" s="112" t="s">
        <v>82</v>
      </c>
      <c r="C8" s="113">
        <v>3</v>
      </c>
      <c r="D8" s="113">
        <v>4</v>
      </c>
      <c r="E8" s="112">
        <v>5</v>
      </c>
      <c r="F8" s="112">
        <v>6</v>
      </c>
      <c r="G8" s="112">
        <v>7</v>
      </c>
      <c r="H8" s="112">
        <v>8</v>
      </c>
      <c r="I8" s="112">
        <v>9</v>
      </c>
      <c r="J8" s="112">
        <v>10</v>
      </c>
      <c r="K8" s="112">
        <v>11</v>
      </c>
      <c r="L8" s="112">
        <v>12</v>
      </c>
      <c r="M8" s="112">
        <v>13</v>
      </c>
      <c r="N8" s="112">
        <v>14</v>
      </c>
      <c r="O8" s="112">
        <v>15</v>
      </c>
      <c r="P8" s="112">
        <v>16</v>
      </c>
      <c r="Q8" s="112">
        <v>17</v>
      </c>
      <c r="R8" s="112">
        <v>18</v>
      </c>
      <c r="S8" s="112">
        <v>19</v>
      </c>
    </row>
    <row r="9" ht="21" customHeight="1" spans="1:19">
      <c r="A9" s="114" t="s">
        <v>166</v>
      </c>
      <c r="B9" s="115" t="s">
        <v>69</v>
      </c>
      <c r="C9" s="116" t="s">
        <v>191</v>
      </c>
      <c r="D9" s="114" t="s">
        <v>243</v>
      </c>
      <c r="E9" s="114" t="s">
        <v>243</v>
      </c>
      <c r="F9" s="114" t="s">
        <v>244</v>
      </c>
      <c r="G9" s="117">
        <v>1</v>
      </c>
      <c r="H9" s="79">
        <v>100000</v>
      </c>
      <c r="I9" s="79">
        <v>100000</v>
      </c>
      <c r="J9" s="79"/>
      <c r="K9" s="79"/>
      <c r="L9" s="79"/>
      <c r="M9" s="79"/>
      <c r="N9" s="79"/>
      <c r="O9" s="79"/>
      <c r="P9" s="79"/>
      <c r="Q9" s="79"/>
      <c r="R9" s="79"/>
      <c r="S9" s="79">
        <v>100000</v>
      </c>
    </row>
    <row r="10" ht="21" customHeight="1" spans="1:19">
      <c r="A10" s="94" t="s">
        <v>166</v>
      </c>
      <c r="B10" s="118" t="s">
        <v>69</v>
      </c>
      <c r="C10" s="119"/>
      <c r="D10" s="94" t="s">
        <v>245</v>
      </c>
      <c r="E10" s="94" t="s">
        <v>246</v>
      </c>
      <c r="F10" s="94" t="s">
        <v>244</v>
      </c>
      <c r="G10" s="120">
        <v>12</v>
      </c>
      <c r="H10" s="79">
        <v>843816</v>
      </c>
      <c r="I10" s="79">
        <v>843816</v>
      </c>
      <c r="J10" s="79"/>
      <c r="K10" s="79"/>
      <c r="L10" s="79"/>
      <c r="M10" s="79"/>
      <c r="N10" s="79"/>
      <c r="O10" s="79"/>
      <c r="P10" s="79"/>
      <c r="Q10" s="79"/>
      <c r="R10" s="79"/>
      <c r="S10" s="79">
        <v>843816</v>
      </c>
    </row>
    <row r="11" ht="21" customHeight="1" spans="1:19">
      <c r="A11" s="96" t="s">
        <v>138</v>
      </c>
      <c r="B11" s="97"/>
      <c r="C11" s="97"/>
      <c r="D11" s="98"/>
      <c r="E11" s="98"/>
      <c r="F11" s="98"/>
      <c r="G11" s="121"/>
      <c r="H11" s="79">
        <f>SUM(H9:H10)</f>
        <v>943816</v>
      </c>
      <c r="I11" s="79">
        <f>SUM(I9:I10)</f>
        <v>943816</v>
      </c>
      <c r="J11" s="79"/>
      <c r="K11" s="79"/>
      <c r="L11" s="79"/>
      <c r="M11" s="79"/>
      <c r="N11" s="79"/>
      <c r="O11" s="79"/>
      <c r="P11" s="79"/>
      <c r="Q11" s="79"/>
      <c r="R11" s="79"/>
      <c r="S11" s="79">
        <f>SUM(S9:S10)</f>
        <v>943816</v>
      </c>
    </row>
    <row r="12" ht="21" customHeight="1" spans="1:19">
      <c r="A12" s="111" t="s">
        <v>247</v>
      </c>
      <c r="B12" s="5"/>
      <c r="C12" s="5"/>
      <c r="D12" s="111"/>
      <c r="E12" s="111"/>
      <c r="F12" s="111"/>
      <c r="G12" s="122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</row>
  </sheetData>
  <mergeCells count="20">
    <mergeCell ref="A3:S3"/>
    <mergeCell ref="A4:H4"/>
    <mergeCell ref="I5:S5"/>
    <mergeCell ref="N6:S6"/>
    <mergeCell ref="A11:G11"/>
    <mergeCell ref="A12:S12"/>
    <mergeCell ref="A5:A7"/>
    <mergeCell ref="B5:B7"/>
    <mergeCell ref="C5:C7"/>
    <mergeCell ref="C9:C10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6"/>
      <c r="B2" s="83"/>
      <c r="C2" s="83"/>
      <c r="D2" s="83"/>
      <c r="E2" s="83"/>
      <c r="F2" s="83"/>
      <c r="G2" s="83"/>
      <c r="H2" s="76"/>
      <c r="I2" s="76"/>
      <c r="J2" s="76"/>
      <c r="K2" s="76"/>
      <c r="L2" s="76"/>
      <c r="M2" s="76"/>
      <c r="N2" s="99"/>
      <c r="O2" s="76"/>
      <c r="P2" s="76"/>
      <c r="Q2" s="83"/>
      <c r="R2" s="76"/>
      <c r="S2" s="107"/>
      <c r="T2" s="107" t="s">
        <v>248</v>
      </c>
    </row>
    <row r="3" ht="41.25" customHeight="1" spans="1:20">
      <c r="A3" s="72" t="str">
        <f>"2025"&amp;"年部门政府购买服务预算表"</f>
        <v>2025年部门政府购买服务预算表</v>
      </c>
      <c r="B3" s="65"/>
      <c r="C3" s="65"/>
      <c r="D3" s="65"/>
      <c r="E3" s="65"/>
      <c r="F3" s="65"/>
      <c r="G3" s="65"/>
      <c r="H3" s="84"/>
      <c r="I3" s="84"/>
      <c r="J3" s="84"/>
      <c r="K3" s="84"/>
      <c r="L3" s="84"/>
      <c r="M3" s="84"/>
      <c r="N3" s="100"/>
      <c r="O3" s="84"/>
      <c r="P3" s="84"/>
      <c r="Q3" s="65"/>
      <c r="R3" s="84"/>
      <c r="S3" s="100"/>
      <c r="T3" s="65"/>
    </row>
    <row r="4" ht="22.5" customHeight="1" spans="1:20">
      <c r="A4" s="73" t="str">
        <f>"单位名称："&amp;"昆明市官渡区星耀羊甫学校"</f>
        <v>单位名称：昆明市官渡区星耀羊甫学校</v>
      </c>
      <c r="B4" s="85"/>
      <c r="C4" s="85"/>
      <c r="D4" s="85"/>
      <c r="E4" s="85"/>
      <c r="F4" s="85"/>
      <c r="G4" s="85"/>
      <c r="H4" s="74"/>
      <c r="I4" s="74"/>
      <c r="J4" s="74"/>
      <c r="K4" s="74"/>
      <c r="L4" s="74"/>
      <c r="M4" s="74"/>
      <c r="N4" s="99"/>
      <c r="O4" s="76"/>
      <c r="P4" s="76"/>
      <c r="Q4" s="83"/>
      <c r="R4" s="76"/>
      <c r="S4" s="108"/>
      <c r="T4" s="107" t="s">
        <v>1</v>
      </c>
    </row>
    <row r="5" ht="24" customHeight="1" spans="1:20">
      <c r="A5" s="10" t="s">
        <v>148</v>
      </c>
      <c r="B5" s="86" t="s">
        <v>149</v>
      </c>
      <c r="C5" s="86" t="s">
        <v>233</v>
      </c>
      <c r="D5" s="86" t="s">
        <v>249</v>
      </c>
      <c r="E5" s="86" t="s">
        <v>250</v>
      </c>
      <c r="F5" s="86" t="s">
        <v>251</v>
      </c>
      <c r="G5" s="86" t="s">
        <v>252</v>
      </c>
      <c r="H5" s="87" t="s">
        <v>253</v>
      </c>
      <c r="I5" s="87" t="s">
        <v>254</v>
      </c>
      <c r="J5" s="101" t="s">
        <v>156</v>
      </c>
      <c r="K5" s="101"/>
      <c r="L5" s="101"/>
      <c r="M5" s="101"/>
      <c r="N5" s="102"/>
      <c r="O5" s="101"/>
      <c r="P5" s="101"/>
      <c r="Q5" s="80"/>
      <c r="R5" s="101"/>
      <c r="S5" s="102"/>
      <c r="T5" s="81"/>
    </row>
    <row r="6" ht="24" customHeight="1" spans="1:20">
      <c r="A6" s="15"/>
      <c r="B6" s="88"/>
      <c r="C6" s="88"/>
      <c r="D6" s="88"/>
      <c r="E6" s="88"/>
      <c r="F6" s="88"/>
      <c r="G6" s="88"/>
      <c r="H6" s="89"/>
      <c r="I6" s="89"/>
      <c r="J6" s="89" t="s">
        <v>55</v>
      </c>
      <c r="K6" s="89" t="s">
        <v>58</v>
      </c>
      <c r="L6" s="89" t="s">
        <v>239</v>
      </c>
      <c r="M6" s="89" t="s">
        <v>240</v>
      </c>
      <c r="N6" s="103" t="s">
        <v>241</v>
      </c>
      <c r="O6" s="104" t="s">
        <v>242</v>
      </c>
      <c r="P6" s="104"/>
      <c r="Q6" s="109"/>
      <c r="R6" s="104"/>
      <c r="S6" s="110"/>
      <c r="T6" s="90"/>
    </row>
    <row r="7" ht="54" customHeight="1" spans="1:20">
      <c r="A7" s="18"/>
      <c r="B7" s="90"/>
      <c r="C7" s="90"/>
      <c r="D7" s="90"/>
      <c r="E7" s="90"/>
      <c r="F7" s="90"/>
      <c r="G7" s="90"/>
      <c r="H7" s="91"/>
      <c r="I7" s="91"/>
      <c r="J7" s="91"/>
      <c r="K7" s="91" t="s">
        <v>57</v>
      </c>
      <c r="L7" s="91"/>
      <c r="M7" s="91"/>
      <c r="N7" s="105"/>
      <c r="O7" s="91" t="s">
        <v>57</v>
      </c>
      <c r="P7" s="91" t="s">
        <v>64</v>
      </c>
      <c r="Q7" s="90" t="s">
        <v>65</v>
      </c>
      <c r="R7" s="91" t="s">
        <v>66</v>
      </c>
      <c r="S7" s="105" t="s">
        <v>67</v>
      </c>
      <c r="T7" s="90" t="s">
        <v>68</v>
      </c>
    </row>
    <row r="8" ht="17.25" customHeight="1" spans="1:20">
      <c r="A8" s="19">
        <v>1</v>
      </c>
      <c r="B8" s="90">
        <v>2</v>
      </c>
      <c r="C8" s="19">
        <v>3</v>
      </c>
      <c r="D8" s="19">
        <v>4</v>
      </c>
      <c r="E8" s="90">
        <v>5</v>
      </c>
      <c r="F8" s="19">
        <v>6</v>
      </c>
      <c r="G8" s="19">
        <v>7</v>
      </c>
      <c r="H8" s="90">
        <v>8</v>
      </c>
      <c r="I8" s="19">
        <v>9</v>
      </c>
      <c r="J8" s="19">
        <v>10</v>
      </c>
      <c r="K8" s="90">
        <v>11</v>
      </c>
      <c r="L8" s="19">
        <v>12</v>
      </c>
      <c r="M8" s="19">
        <v>13</v>
      </c>
      <c r="N8" s="90">
        <v>14</v>
      </c>
      <c r="O8" s="19">
        <v>15</v>
      </c>
      <c r="P8" s="19">
        <v>16</v>
      </c>
      <c r="Q8" s="90">
        <v>17</v>
      </c>
      <c r="R8" s="19">
        <v>18</v>
      </c>
      <c r="S8" s="19">
        <v>19</v>
      </c>
      <c r="T8" s="19">
        <v>20</v>
      </c>
    </row>
    <row r="9" ht="21" customHeight="1" spans="1:20">
      <c r="A9" s="92"/>
      <c r="B9" s="93"/>
      <c r="C9" s="93"/>
      <c r="D9" s="94"/>
      <c r="E9" s="93"/>
      <c r="F9" s="93"/>
      <c r="G9" s="93"/>
      <c r="H9" s="95"/>
      <c r="I9" s="95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</row>
    <row r="10" ht="21" customHeight="1" spans="1:20">
      <c r="A10" s="96" t="s">
        <v>138</v>
      </c>
      <c r="B10" s="97"/>
      <c r="C10" s="97"/>
      <c r="D10" s="97"/>
      <c r="E10" s="97"/>
      <c r="F10" s="97"/>
      <c r="G10" s="97"/>
      <c r="H10" s="98"/>
      <c r="I10" s="106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</row>
    <row r="11" customHeight="1" spans="1:1">
      <c r="A11" t="s">
        <v>255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1"/>
      <c r="W2" s="3"/>
      <c r="X2" s="3" t="s">
        <v>256</v>
      </c>
    </row>
    <row r="3" ht="41.25" customHeight="1" spans="1:24">
      <c r="A3" s="72" t="str">
        <f>"2025"&amp;"年对下转移支付预算表"</f>
        <v>2025年对下转移支付预算表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5"/>
      <c r="X3" s="65"/>
    </row>
    <row r="4" ht="18" customHeight="1" spans="1:24">
      <c r="A4" s="73" t="str">
        <f>"单位名称："&amp;"昆明市官渡区星耀羊甫学校"</f>
        <v>单位名称：昆明市官渡区星耀羊甫学校</v>
      </c>
      <c r="B4" s="74"/>
      <c r="C4" s="74"/>
      <c r="D4" s="75"/>
      <c r="E4" s="76"/>
      <c r="F4" s="76"/>
      <c r="G4" s="76"/>
      <c r="H4" s="76"/>
      <c r="I4" s="76"/>
      <c r="W4" s="8"/>
      <c r="X4" s="8" t="s">
        <v>1</v>
      </c>
    </row>
    <row r="5" ht="19.5" customHeight="1" spans="1:24">
      <c r="A5" s="27" t="s">
        <v>257</v>
      </c>
      <c r="B5" s="11" t="s">
        <v>156</v>
      </c>
      <c r="C5" s="12"/>
      <c r="D5" s="12"/>
      <c r="E5" s="11" t="s">
        <v>258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0"/>
      <c r="X5" s="81"/>
    </row>
    <row r="6" ht="40.5" customHeight="1" spans="1:24">
      <c r="A6" s="19"/>
      <c r="B6" s="28" t="s">
        <v>55</v>
      </c>
      <c r="C6" s="10" t="s">
        <v>58</v>
      </c>
      <c r="D6" s="77" t="s">
        <v>239</v>
      </c>
      <c r="E6" s="47" t="s">
        <v>259</v>
      </c>
      <c r="F6" s="47" t="s">
        <v>260</v>
      </c>
      <c r="G6" s="47" t="s">
        <v>261</v>
      </c>
      <c r="H6" s="47" t="s">
        <v>262</v>
      </c>
      <c r="I6" s="47" t="s">
        <v>263</v>
      </c>
      <c r="J6" s="47" t="s">
        <v>264</v>
      </c>
      <c r="K6" s="47" t="s">
        <v>265</v>
      </c>
      <c r="L6" s="47" t="s">
        <v>266</v>
      </c>
      <c r="M6" s="47" t="s">
        <v>267</v>
      </c>
      <c r="N6" s="47" t="s">
        <v>268</v>
      </c>
      <c r="O6" s="47" t="s">
        <v>269</v>
      </c>
      <c r="P6" s="47" t="s">
        <v>270</v>
      </c>
      <c r="Q6" s="47" t="s">
        <v>271</v>
      </c>
      <c r="R6" s="47" t="s">
        <v>272</v>
      </c>
      <c r="S6" s="47" t="s">
        <v>273</v>
      </c>
      <c r="T6" s="47" t="s">
        <v>274</v>
      </c>
      <c r="U6" s="47" t="s">
        <v>275</v>
      </c>
      <c r="V6" s="47" t="s">
        <v>276</v>
      </c>
      <c r="W6" s="47" t="s">
        <v>277</v>
      </c>
      <c r="X6" s="82" t="s">
        <v>278</v>
      </c>
    </row>
    <row r="7" ht="19.5" customHeight="1" spans="1:24">
      <c r="A7" s="20">
        <v>1</v>
      </c>
      <c r="B7" s="20">
        <v>2</v>
      </c>
      <c r="C7" s="20">
        <v>3</v>
      </c>
      <c r="D7" s="78">
        <v>4</v>
      </c>
      <c r="E7" s="35">
        <v>5</v>
      </c>
      <c r="F7" s="20">
        <v>6</v>
      </c>
      <c r="G7" s="20">
        <v>7</v>
      </c>
      <c r="H7" s="78">
        <v>8</v>
      </c>
      <c r="I7" s="20">
        <v>9</v>
      </c>
      <c r="J7" s="20">
        <v>10</v>
      </c>
      <c r="K7" s="20">
        <v>11</v>
      </c>
      <c r="L7" s="78">
        <v>12</v>
      </c>
      <c r="M7" s="20">
        <v>13</v>
      </c>
      <c r="N7" s="20">
        <v>14</v>
      </c>
      <c r="O7" s="20">
        <v>15</v>
      </c>
      <c r="P7" s="78">
        <v>16</v>
      </c>
      <c r="Q7" s="20">
        <v>17</v>
      </c>
      <c r="R7" s="20">
        <v>18</v>
      </c>
      <c r="S7" s="20">
        <v>19</v>
      </c>
      <c r="T7" s="78">
        <v>20</v>
      </c>
      <c r="U7" s="78">
        <v>21</v>
      </c>
      <c r="V7" s="78">
        <v>22</v>
      </c>
      <c r="W7" s="35">
        <v>23</v>
      </c>
      <c r="X7" s="35">
        <v>24</v>
      </c>
    </row>
    <row r="8" ht="19.5" customHeight="1" spans="1:24">
      <c r="A8" s="2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</row>
    <row r="9" ht="19.5" customHeight="1" spans="1:24">
      <c r="A9" s="6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</row>
    <row r="10" customHeight="1" spans="1:1">
      <c r="A10" t="s">
        <v>279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280</v>
      </c>
    </row>
    <row r="3" ht="41.25" customHeight="1" spans="1:10">
      <c r="A3" s="64" t="str">
        <f>"2025"&amp;"年市对下转移支付绩效目标表"</f>
        <v>2025年市对下转移支付绩效目标表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"单位名称："&amp;"昆明市官渡区星耀羊甫学校"</f>
        <v>单位名称：昆明市官渡区星耀羊甫学校</v>
      </c>
    </row>
    <row r="5" ht="44.25" customHeight="1" spans="1:10">
      <c r="A5" s="66" t="s">
        <v>257</v>
      </c>
      <c r="B5" s="66" t="s">
        <v>193</v>
      </c>
      <c r="C5" s="66" t="s">
        <v>194</v>
      </c>
      <c r="D5" s="66" t="s">
        <v>195</v>
      </c>
      <c r="E5" s="66" t="s">
        <v>196</v>
      </c>
      <c r="F5" s="67" t="s">
        <v>197</v>
      </c>
      <c r="G5" s="66" t="s">
        <v>198</v>
      </c>
      <c r="H5" s="67" t="s">
        <v>199</v>
      </c>
      <c r="I5" s="67" t="s">
        <v>200</v>
      </c>
      <c r="J5" s="66" t="s">
        <v>201</v>
      </c>
    </row>
    <row r="6" ht="14.25" customHeight="1" spans="1:10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7">
        <v>6</v>
      </c>
      <c r="G6" s="66">
        <v>7</v>
      </c>
      <c r="H6" s="67">
        <v>8</v>
      </c>
      <c r="I6" s="67">
        <v>9</v>
      </c>
      <c r="J6" s="66">
        <v>10</v>
      </c>
    </row>
    <row r="7" ht="42" customHeight="1" spans="1:10">
      <c r="A7" s="29"/>
      <c r="B7" s="68"/>
      <c r="C7" s="68"/>
      <c r="D7" s="68"/>
      <c r="E7" s="69"/>
      <c r="F7" s="70"/>
      <c r="G7" s="69"/>
      <c r="H7" s="70"/>
      <c r="I7" s="70"/>
      <c r="J7" s="69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ht="23" customHeight="1" spans="1:1">
      <c r="A9" t="s">
        <v>281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7" t="s">
        <v>282</v>
      </c>
      <c r="B2" s="38"/>
      <c r="C2" s="38"/>
      <c r="D2" s="39"/>
      <c r="E2" s="39"/>
      <c r="F2" s="39"/>
      <c r="G2" s="38"/>
      <c r="H2" s="38"/>
      <c r="I2" s="39"/>
    </row>
    <row r="3" ht="41.25" customHeight="1" spans="1:9">
      <c r="A3" s="40" t="str">
        <f>"2025"&amp;"年新增资产配置预算表"</f>
        <v>2025年新增资产配置预算表</v>
      </c>
      <c r="B3" s="41"/>
      <c r="C3" s="41"/>
      <c r="D3" s="42"/>
      <c r="E3" s="42"/>
      <c r="F3" s="42"/>
      <c r="G3" s="41"/>
      <c r="H3" s="41"/>
      <c r="I3" s="42"/>
    </row>
    <row r="4" customHeight="1" spans="1:9">
      <c r="A4" s="43" t="str">
        <f>"单位名称："&amp;"昆明市官渡区星耀羊甫学校"</f>
        <v>单位名称：昆明市官渡区星耀羊甫学校</v>
      </c>
      <c r="B4" s="44"/>
      <c r="C4" s="44"/>
      <c r="D4" s="45"/>
      <c r="F4" s="42"/>
      <c r="G4" s="41"/>
      <c r="H4" s="41"/>
      <c r="I4" s="63" t="s">
        <v>1</v>
      </c>
    </row>
    <row r="5" ht="28.5" customHeight="1" spans="1:9">
      <c r="A5" s="46" t="s">
        <v>148</v>
      </c>
      <c r="B5" s="47" t="s">
        <v>149</v>
      </c>
      <c r="C5" s="48" t="s">
        <v>283</v>
      </c>
      <c r="D5" s="46" t="s">
        <v>284</v>
      </c>
      <c r="E5" s="46" t="s">
        <v>285</v>
      </c>
      <c r="F5" s="46" t="s">
        <v>286</v>
      </c>
      <c r="G5" s="47" t="s">
        <v>287</v>
      </c>
      <c r="H5" s="35"/>
      <c r="I5" s="46"/>
    </row>
    <row r="6" ht="21" customHeight="1" spans="1:9">
      <c r="A6" s="48"/>
      <c r="B6" s="49"/>
      <c r="C6" s="49"/>
      <c r="D6" s="50"/>
      <c r="E6" s="49"/>
      <c r="F6" s="49"/>
      <c r="G6" s="47" t="s">
        <v>237</v>
      </c>
      <c r="H6" s="47" t="s">
        <v>288</v>
      </c>
      <c r="I6" s="47" t="s">
        <v>289</v>
      </c>
    </row>
    <row r="7" ht="17.25" customHeight="1" spans="1:9">
      <c r="A7" s="51" t="s">
        <v>81</v>
      </c>
      <c r="B7" s="52"/>
      <c r="C7" s="53" t="s">
        <v>82</v>
      </c>
      <c r="D7" s="51" t="s">
        <v>83</v>
      </c>
      <c r="E7" s="54" t="s">
        <v>84</v>
      </c>
      <c r="F7" s="51" t="s">
        <v>85</v>
      </c>
      <c r="G7" s="53" t="s">
        <v>86</v>
      </c>
      <c r="H7" s="55" t="s">
        <v>87</v>
      </c>
      <c r="I7" s="54" t="s">
        <v>88</v>
      </c>
    </row>
    <row r="8" ht="19.5" customHeight="1" spans="1:9">
      <c r="A8" s="56"/>
      <c r="B8" s="31"/>
      <c r="C8" s="31"/>
      <c r="D8" s="29"/>
      <c r="E8" s="21"/>
      <c r="F8" s="55"/>
      <c r="G8" s="57"/>
      <c r="H8" s="58"/>
      <c r="I8" s="58"/>
    </row>
    <row r="9" ht="19.5" customHeight="1" spans="1:9">
      <c r="A9" s="59" t="s">
        <v>55</v>
      </c>
      <c r="B9" s="60"/>
      <c r="C9" s="60"/>
      <c r="D9" s="61"/>
      <c r="E9" s="62"/>
      <c r="F9" s="62"/>
      <c r="G9" s="57"/>
      <c r="H9" s="58"/>
      <c r="I9" s="58"/>
    </row>
    <row r="10" ht="18" customHeight="1" spans="1:1">
      <c r="A10" t="s">
        <v>290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291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"单位名称："&amp;"昆明市官渡区星耀羊甫学校"</f>
        <v>单位名称：昆明市官渡区星耀羊甫学校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180</v>
      </c>
      <c r="B5" s="9" t="s">
        <v>151</v>
      </c>
      <c r="C5" s="9" t="s">
        <v>181</v>
      </c>
      <c r="D5" s="10" t="s">
        <v>152</v>
      </c>
      <c r="E5" s="10" t="s">
        <v>153</v>
      </c>
      <c r="F5" s="10" t="s">
        <v>182</v>
      </c>
      <c r="G5" s="10" t="s">
        <v>183</v>
      </c>
      <c r="H5" s="27" t="s">
        <v>55</v>
      </c>
      <c r="I5" s="11" t="s">
        <v>292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8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5">
        <v>10</v>
      </c>
      <c r="K8" s="35">
        <v>11</v>
      </c>
    </row>
    <row r="9" ht="18.75" customHeight="1" spans="1:11">
      <c r="A9" s="29"/>
      <c r="B9" s="21"/>
      <c r="C9" s="29"/>
      <c r="D9" s="29"/>
      <c r="E9" s="29"/>
      <c r="F9" s="29"/>
      <c r="G9" s="29"/>
      <c r="H9" s="30"/>
      <c r="I9" s="36"/>
      <c r="J9" s="36"/>
      <c r="K9" s="30"/>
    </row>
    <row r="10" ht="18.75" customHeight="1" spans="1:11">
      <c r="A10" s="31"/>
      <c r="B10" s="21"/>
      <c r="C10" s="21"/>
      <c r="D10" s="21"/>
      <c r="E10" s="21"/>
      <c r="F10" s="21"/>
      <c r="G10" s="21"/>
      <c r="H10" s="23"/>
      <c r="I10" s="23"/>
      <c r="J10" s="23"/>
      <c r="K10" s="30"/>
    </row>
    <row r="11" ht="18.75" customHeight="1" spans="1:11">
      <c r="A11" s="32" t="s">
        <v>138</v>
      </c>
      <c r="B11" s="33"/>
      <c r="C11" s="33"/>
      <c r="D11" s="33"/>
      <c r="E11" s="33"/>
      <c r="F11" s="33"/>
      <c r="G11" s="34"/>
      <c r="H11" s="23"/>
      <c r="I11" s="23"/>
      <c r="J11" s="23"/>
      <c r="K11" s="30"/>
    </row>
    <row r="12" ht="21" customHeight="1" spans="1:1">
      <c r="A12" t="s">
        <v>293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C20" sqref="C20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294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"单位名称："&amp;"昆明市官渡区星耀羊甫学校"</f>
        <v>单位名称：昆明市官渡区星耀羊甫学校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181</v>
      </c>
      <c r="B5" s="9" t="s">
        <v>180</v>
      </c>
      <c r="C5" s="9" t="s">
        <v>151</v>
      </c>
      <c r="D5" s="10" t="s">
        <v>295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/>
      <c r="B9" s="22"/>
      <c r="C9" s="22"/>
      <c r="D9" s="21"/>
      <c r="E9" s="23"/>
      <c r="F9" s="23"/>
      <c r="G9" s="23"/>
    </row>
    <row r="10" ht="18.75" customHeight="1" spans="1:7">
      <c r="A10" s="21"/>
      <c r="B10" s="21"/>
      <c r="C10" s="21"/>
      <c r="D10" s="21"/>
      <c r="E10" s="23"/>
      <c r="F10" s="23"/>
      <c r="G10" s="23"/>
    </row>
    <row r="11" ht="18.75" customHeight="1" spans="1:7">
      <c r="A11" s="24" t="s">
        <v>55</v>
      </c>
      <c r="B11" s="25" t="s">
        <v>296</v>
      </c>
      <c r="C11" s="25"/>
      <c r="D11" s="26"/>
      <c r="E11" s="23"/>
      <c r="F11" s="23"/>
      <c r="G11" s="23"/>
    </row>
    <row r="12" ht="20" customHeight="1" spans="1:1">
      <c r="A12" t="s">
        <v>297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A5" sqref="A5:A7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3" t="s">
        <v>52</v>
      </c>
    </row>
    <row r="3" ht="41.25" customHeight="1" spans="1:1">
      <c r="A3" s="40" t="str">
        <f>"2025"&amp;"年部门收入预算表"</f>
        <v>2025年部门收入预算表</v>
      </c>
    </row>
    <row r="4" ht="17.25" customHeight="1" spans="1:19">
      <c r="A4" s="43" t="str">
        <f>"单位名称："&amp;"昆明市官渡区星耀羊甫学校"</f>
        <v>单位名称：昆明市官渡区星耀羊甫学校</v>
      </c>
      <c r="S4" s="45" t="s">
        <v>1</v>
      </c>
    </row>
    <row r="5" ht="21.75" customHeight="1" spans="1:19">
      <c r="A5" s="194" t="s">
        <v>53</v>
      </c>
      <c r="B5" s="195" t="s">
        <v>54</v>
      </c>
      <c r="C5" s="195" t="s">
        <v>55</v>
      </c>
      <c r="D5" s="196" t="s">
        <v>56</v>
      </c>
      <c r="E5" s="196"/>
      <c r="F5" s="196"/>
      <c r="G5" s="196"/>
      <c r="H5" s="196"/>
      <c r="I5" s="137"/>
      <c r="J5" s="196"/>
      <c r="K5" s="196"/>
      <c r="L5" s="196"/>
      <c r="M5" s="196"/>
      <c r="N5" s="202"/>
      <c r="O5" s="196" t="s">
        <v>45</v>
      </c>
      <c r="P5" s="196"/>
      <c r="Q5" s="196"/>
      <c r="R5" s="196"/>
      <c r="S5" s="202"/>
    </row>
    <row r="6" ht="27" customHeight="1" spans="1:19">
      <c r="A6" s="197"/>
      <c r="B6" s="198"/>
      <c r="C6" s="198"/>
      <c r="D6" s="198" t="s">
        <v>57</v>
      </c>
      <c r="E6" s="198" t="s">
        <v>58</v>
      </c>
      <c r="F6" s="198" t="s">
        <v>59</v>
      </c>
      <c r="G6" s="198" t="s">
        <v>60</v>
      </c>
      <c r="H6" s="198" t="s">
        <v>61</v>
      </c>
      <c r="I6" s="203" t="s">
        <v>62</v>
      </c>
      <c r="J6" s="204"/>
      <c r="K6" s="204"/>
      <c r="L6" s="204"/>
      <c r="M6" s="204"/>
      <c r="N6" s="205"/>
      <c r="O6" s="198" t="s">
        <v>57</v>
      </c>
      <c r="P6" s="198" t="s">
        <v>58</v>
      </c>
      <c r="Q6" s="198" t="s">
        <v>59</v>
      </c>
      <c r="R6" s="198" t="s">
        <v>60</v>
      </c>
      <c r="S6" s="198" t="s">
        <v>63</v>
      </c>
    </row>
    <row r="7" ht="30" customHeight="1" spans="1:19">
      <c r="A7" s="199"/>
      <c r="B7" s="106"/>
      <c r="C7" s="121"/>
      <c r="D7" s="121"/>
      <c r="E7" s="121"/>
      <c r="F7" s="121"/>
      <c r="G7" s="121"/>
      <c r="H7" s="121"/>
      <c r="I7" s="70" t="s">
        <v>57</v>
      </c>
      <c r="J7" s="205" t="s">
        <v>64</v>
      </c>
      <c r="K7" s="205" t="s">
        <v>65</v>
      </c>
      <c r="L7" s="205" t="s">
        <v>66</v>
      </c>
      <c r="M7" s="205" t="s">
        <v>67</v>
      </c>
      <c r="N7" s="205" t="s">
        <v>68</v>
      </c>
      <c r="O7" s="206"/>
      <c r="P7" s="206"/>
      <c r="Q7" s="206"/>
      <c r="R7" s="206"/>
      <c r="S7" s="121"/>
    </row>
    <row r="8" ht="15" customHeight="1" spans="1:19">
      <c r="A8" s="200">
        <v>1</v>
      </c>
      <c r="B8" s="200">
        <v>2</v>
      </c>
      <c r="C8" s="200">
        <v>3</v>
      </c>
      <c r="D8" s="200">
        <v>4</v>
      </c>
      <c r="E8" s="200">
        <v>5</v>
      </c>
      <c r="F8" s="200">
        <v>6</v>
      </c>
      <c r="G8" s="200">
        <v>7</v>
      </c>
      <c r="H8" s="200">
        <v>8</v>
      </c>
      <c r="I8" s="70">
        <v>9</v>
      </c>
      <c r="J8" s="200">
        <v>10</v>
      </c>
      <c r="K8" s="200">
        <v>11</v>
      </c>
      <c r="L8" s="200">
        <v>12</v>
      </c>
      <c r="M8" s="200">
        <v>13</v>
      </c>
      <c r="N8" s="200">
        <v>14</v>
      </c>
      <c r="O8" s="200">
        <v>15</v>
      </c>
      <c r="P8" s="200">
        <v>16</v>
      </c>
      <c r="Q8" s="200">
        <v>17</v>
      </c>
      <c r="R8" s="200">
        <v>18</v>
      </c>
      <c r="S8" s="200">
        <v>19</v>
      </c>
    </row>
    <row r="9" ht="18" customHeight="1" spans="1:19">
      <c r="A9" s="21">
        <v>105092</v>
      </c>
      <c r="B9" s="21" t="s">
        <v>69</v>
      </c>
      <c r="C9" s="79">
        <v>5963351.88</v>
      </c>
      <c r="D9" s="79">
        <v>5963351.88</v>
      </c>
      <c r="E9" s="79">
        <v>4231951.88</v>
      </c>
      <c r="F9" s="79"/>
      <c r="G9" s="79"/>
      <c r="H9" s="79"/>
      <c r="I9" s="79"/>
      <c r="J9" s="79"/>
      <c r="K9" s="79"/>
      <c r="L9" s="79"/>
      <c r="M9" s="79"/>
      <c r="N9" s="79">
        <v>1731400</v>
      </c>
      <c r="O9" s="79"/>
      <c r="P9" s="79"/>
      <c r="Q9" s="79"/>
      <c r="R9" s="79"/>
      <c r="S9" s="79"/>
    </row>
    <row r="10" ht="18" customHeight="1" spans="1:19">
      <c r="A10" s="48" t="s">
        <v>55</v>
      </c>
      <c r="B10" s="201"/>
      <c r="C10" s="79">
        <f>C9</f>
        <v>5963351.88</v>
      </c>
      <c r="D10" s="79">
        <f>D9</f>
        <v>5963351.88</v>
      </c>
      <c r="E10" s="79">
        <f>E9</f>
        <v>4231951.88</v>
      </c>
      <c r="F10" s="79"/>
      <c r="G10" s="79"/>
      <c r="H10" s="79"/>
      <c r="I10" s="79"/>
      <c r="J10" s="79"/>
      <c r="K10" s="79"/>
      <c r="L10" s="79"/>
      <c r="M10" s="79"/>
      <c r="N10" s="79">
        <f>N9</f>
        <v>1731400</v>
      </c>
      <c r="O10" s="79"/>
      <c r="P10" s="79"/>
      <c r="Q10" s="79"/>
      <c r="R10" s="79"/>
      <c r="S10" s="79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10"/>
  <sheetViews>
    <sheetView showGridLines="0" showZeros="0" workbookViewId="0">
      <pane ySplit="1" topLeftCell="A2" activePane="bottomLeft" state="frozen"/>
      <selection/>
      <selection pane="bottomLeft" activeCell="A5" sqref="A5:A6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5" t="s">
        <v>70</v>
      </c>
    </row>
    <row r="3" ht="41.25" customHeight="1" spans="1:1">
      <c r="A3" s="40" t="str">
        <f>"2025"&amp;"年部门支出预算表"</f>
        <v>2025年部门支出预算表</v>
      </c>
    </row>
    <row r="4" ht="17.25" customHeight="1" spans="1:15">
      <c r="A4" s="43" t="str">
        <f>"单位名称："&amp;"昆明市官渡区星耀羊甫学校"</f>
        <v>单位名称：昆明市官渡区星耀羊甫学校</v>
      </c>
      <c r="O4" s="45" t="s">
        <v>1</v>
      </c>
    </row>
    <row r="5" ht="27" customHeight="1" spans="1:15">
      <c r="A5" s="182" t="s">
        <v>71</v>
      </c>
      <c r="B5" s="182" t="s">
        <v>72</v>
      </c>
      <c r="C5" s="182" t="s">
        <v>55</v>
      </c>
      <c r="D5" s="183" t="s">
        <v>58</v>
      </c>
      <c r="E5" s="184"/>
      <c r="F5" s="185"/>
      <c r="G5" s="186" t="s">
        <v>59</v>
      </c>
      <c r="H5" s="186" t="s">
        <v>60</v>
      </c>
      <c r="I5" s="186" t="s">
        <v>73</v>
      </c>
      <c r="J5" s="183" t="s">
        <v>62</v>
      </c>
      <c r="K5" s="184"/>
      <c r="L5" s="184"/>
      <c r="M5" s="184"/>
      <c r="N5" s="191"/>
      <c r="O5" s="192"/>
    </row>
    <row r="6" ht="42" customHeight="1" spans="1:15">
      <c r="A6" s="187"/>
      <c r="B6" s="187"/>
      <c r="C6" s="188"/>
      <c r="D6" s="189" t="s">
        <v>57</v>
      </c>
      <c r="E6" s="189" t="s">
        <v>74</v>
      </c>
      <c r="F6" s="189" t="s">
        <v>75</v>
      </c>
      <c r="G6" s="188"/>
      <c r="H6" s="188"/>
      <c r="I6" s="193"/>
      <c r="J6" s="189" t="s">
        <v>57</v>
      </c>
      <c r="K6" s="175" t="s">
        <v>76</v>
      </c>
      <c r="L6" s="175" t="s">
        <v>77</v>
      </c>
      <c r="M6" s="175" t="s">
        <v>78</v>
      </c>
      <c r="N6" s="175" t="s">
        <v>79</v>
      </c>
      <c r="O6" s="175" t="s">
        <v>80</v>
      </c>
    </row>
    <row r="7" ht="18" customHeight="1" spans="1:15">
      <c r="A7" s="51" t="s">
        <v>81</v>
      </c>
      <c r="B7" s="51" t="s">
        <v>82</v>
      </c>
      <c r="C7" s="51" t="s">
        <v>83</v>
      </c>
      <c r="D7" s="55" t="s">
        <v>84</v>
      </c>
      <c r="E7" s="55" t="s">
        <v>85</v>
      </c>
      <c r="F7" s="55" t="s">
        <v>86</v>
      </c>
      <c r="G7" s="55" t="s">
        <v>87</v>
      </c>
      <c r="H7" s="55" t="s">
        <v>88</v>
      </c>
      <c r="I7" s="55" t="s">
        <v>89</v>
      </c>
      <c r="J7" s="55" t="s">
        <v>90</v>
      </c>
      <c r="K7" s="55" t="s">
        <v>91</v>
      </c>
      <c r="L7" s="55" t="s">
        <v>92</v>
      </c>
      <c r="M7" s="55" t="s">
        <v>93</v>
      </c>
      <c r="N7" s="51" t="s">
        <v>94</v>
      </c>
      <c r="O7" s="55" t="s">
        <v>95</v>
      </c>
    </row>
    <row r="8" ht="21" customHeight="1" spans="1:15">
      <c r="A8" s="56" t="s">
        <v>96</v>
      </c>
      <c r="B8" s="21" t="s">
        <v>97</v>
      </c>
      <c r="C8" s="79">
        <v>5938388.88</v>
      </c>
      <c r="D8" s="79">
        <v>5938388.88</v>
      </c>
      <c r="E8" s="79">
        <v>4150388.88</v>
      </c>
      <c r="F8" s="79">
        <v>1788000</v>
      </c>
      <c r="G8" s="79"/>
      <c r="H8" s="79"/>
      <c r="I8" s="79"/>
      <c r="J8" s="79"/>
      <c r="K8" s="79"/>
      <c r="L8" s="79"/>
      <c r="M8" s="79"/>
      <c r="N8" s="79"/>
      <c r="O8" s="79"/>
    </row>
    <row r="9" ht="21" customHeight="1" spans="1:15">
      <c r="A9" s="56" t="s">
        <v>98</v>
      </c>
      <c r="B9" s="21" t="s">
        <v>99</v>
      </c>
      <c r="C9" s="79">
        <v>24963</v>
      </c>
      <c r="D9" s="79">
        <v>24963</v>
      </c>
      <c r="E9" s="79">
        <v>24963</v>
      </c>
      <c r="F9" s="79"/>
      <c r="G9" s="79"/>
      <c r="H9" s="79"/>
      <c r="I9" s="79"/>
      <c r="J9" s="79"/>
      <c r="K9" s="79"/>
      <c r="L9" s="79"/>
      <c r="M9" s="79"/>
      <c r="N9" s="79"/>
      <c r="O9" s="79"/>
    </row>
    <row r="10" ht="21" customHeight="1" spans="1:15">
      <c r="A10" s="190" t="s">
        <v>55</v>
      </c>
      <c r="B10" s="34"/>
      <c r="C10" s="79">
        <f>C9+C8</f>
        <v>5963351.88</v>
      </c>
      <c r="D10" s="79">
        <f>D9+D8</f>
        <v>5963351.88</v>
      </c>
      <c r="E10" s="79">
        <f>E9+E8</f>
        <v>4175351.88</v>
      </c>
      <c r="F10" s="79">
        <f>F9+F8</f>
        <v>1788000</v>
      </c>
      <c r="G10" s="79"/>
      <c r="H10" s="79"/>
      <c r="I10" s="79"/>
      <c r="J10" s="79"/>
      <c r="K10" s="79"/>
      <c r="L10" s="79"/>
      <c r="M10" s="79"/>
      <c r="N10" s="79"/>
      <c r="O10" s="79"/>
    </row>
  </sheetData>
  <mergeCells count="12">
    <mergeCell ref="A2:O2"/>
    <mergeCell ref="A3:O3"/>
    <mergeCell ref="A4:B4"/>
    <mergeCell ref="D5:F5"/>
    <mergeCell ref="J5:O5"/>
    <mergeCell ref="A10:B10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8" activePane="bottomLeft" state="frozen"/>
      <selection/>
      <selection pane="bottomLeft" activeCell="J16" sqref="J16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1"/>
      <c r="B2" s="45"/>
      <c r="C2" s="45"/>
      <c r="D2" s="45" t="s">
        <v>100</v>
      </c>
    </row>
    <row r="3" ht="41.25" customHeight="1" spans="1:1">
      <c r="A3" s="40" t="str">
        <f>"2025"&amp;"年部门财政拨款收支预算总表"</f>
        <v>2025年部门财政拨款收支预算总表</v>
      </c>
    </row>
    <row r="4" ht="17.25" customHeight="1" spans="1:4">
      <c r="A4" s="43" t="str">
        <f>"单位名称："&amp;"昆明市官渡区星耀羊甫学校"</f>
        <v>单位名称：昆明市官渡区星耀羊甫学校</v>
      </c>
      <c r="B4" s="174"/>
      <c r="D4" s="45" t="s">
        <v>1</v>
      </c>
    </row>
    <row r="5" ht="17.25" customHeight="1" spans="1:4">
      <c r="A5" s="175" t="s">
        <v>2</v>
      </c>
      <c r="B5" s="176"/>
      <c r="C5" s="175" t="s">
        <v>3</v>
      </c>
      <c r="D5" s="176"/>
    </row>
    <row r="6" ht="18.75" customHeight="1" spans="1:4">
      <c r="A6" s="175" t="s">
        <v>4</v>
      </c>
      <c r="B6" s="175" t="s">
        <v>5</v>
      </c>
      <c r="C6" s="175" t="s">
        <v>6</v>
      </c>
      <c r="D6" s="175" t="s">
        <v>5</v>
      </c>
    </row>
    <row r="7" ht="16.5" customHeight="1" spans="1:4">
      <c r="A7" s="177" t="s">
        <v>101</v>
      </c>
      <c r="B7" s="79"/>
      <c r="C7" s="177" t="s">
        <v>102</v>
      </c>
      <c r="D7" s="79"/>
    </row>
    <row r="8" ht="16.5" customHeight="1" spans="1:4">
      <c r="A8" s="177" t="s">
        <v>103</v>
      </c>
      <c r="B8" s="79">
        <v>4231951.88</v>
      </c>
      <c r="C8" s="177" t="s">
        <v>104</v>
      </c>
      <c r="D8" s="79"/>
    </row>
    <row r="9" ht="16.5" customHeight="1" spans="1:4">
      <c r="A9" s="177" t="s">
        <v>105</v>
      </c>
      <c r="B9" s="79"/>
      <c r="C9" s="177" t="s">
        <v>106</v>
      </c>
      <c r="D9" s="79"/>
    </row>
    <row r="10" ht="16.5" customHeight="1" spans="1:4">
      <c r="A10" s="177" t="s">
        <v>107</v>
      </c>
      <c r="B10" s="79"/>
      <c r="C10" s="177" t="s">
        <v>108</v>
      </c>
      <c r="D10" s="79"/>
    </row>
    <row r="11" ht="16.5" customHeight="1" spans="1:4">
      <c r="A11" s="177" t="s">
        <v>109</v>
      </c>
      <c r="B11" s="79"/>
      <c r="C11" s="177" t="s">
        <v>110</v>
      </c>
      <c r="D11" s="79"/>
    </row>
    <row r="12" ht="16.5" customHeight="1" spans="1:4">
      <c r="A12" s="177" t="s">
        <v>103</v>
      </c>
      <c r="B12" s="79"/>
      <c r="C12" s="177" t="s">
        <v>111</v>
      </c>
      <c r="D12" s="79">
        <v>5963351.88</v>
      </c>
    </row>
    <row r="13" ht="16.5" customHeight="1" spans="1:4">
      <c r="A13" s="178" t="s">
        <v>105</v>
      </c>
      <c r="B13" s="79"/>
      <c r="C13" s="68" t="s">
        <v>112</v>
      </c>
      <c r="D13" s="79"/>
    </row>
    <row r="14" ht="16.5" customHeight="1" spans="1:4">
      <c r="A14" s="178" t="s">
        <v>107</v>
      </c>
      <c r="B14" s="79"/>
      <c r="C14" s="68" t="s">
        <v>113</v>
      </c>
      <c r="D14" s="79"/>
    </row>
    <row r="15" ht="16.5" customHeight="1" spans="1:4">
      <c r="A15" s="179"/>
      <c r="B15" s="79"/>
      <c r="C15" s="68" t="s">
        <v>114</v>
      </c>
      <c r="D15" s="79"/>
    </row>
    <row r="16" ht="16.5" customHeight="1" spans="1:4">
      <c r="A16" s="179"/>
      <c r="B16" s="79"/>
      <c r="C16" s="68" t="s">
        <v>115</v>
      </c>
      <c r="D16" s="79"/>
    </row>
    <row r="17" ht="16.5" customHeight="1" spans="1:4">
      <c r="A17" s="179"/>
      <c r="B17" s="79"/>
      <c r="C17" s="68" t="s">
        <v>116</v>
      </c>
      <c r="D17" s="79"/>
    </row>
    <row r="18" ht="16.5" customHeight="1" spans="1:4">
      <c r="A18" s="179"/>
      <c r="B18" s="79"/>
      <c r="C18" s="68" t="s">
        <v>117</v>
      </c>
      <c r="D18" s="79"/>
    </row>
    <row r="19" ht="16.5" customHeight="1" spans="1:4">
      <c r="A19" s="179"/>
      <c r="B19" s="79"/>
      <c r="C19" s="68" t="s">
        <v>118</v>
      </c>
      <c r="D19" s="79"/>
    </row>
    <row r="20" ht="16.5" customHeight="1" spans="1:4">
      <c r="A20" s="179"/>
      <c r="B20" s="79"/>
      <c r="C20" s="68" t="s">
        <v>119</v>
      </c>
      <c r="D20" s="79"/>
    </row>
    <row r="21" ht="16.5" customHeight="1" spans="1:4">
      <c r="A21" s="179"/>
      <c r="B21" s="79"/>
      <c r="C21" s="68" t="s">
        <v>120</v>
      </c>
      <c r="D21" s="79"/>
    </row>
    <row r="22" ht="16.5" customHeight="1" spans="1:4">
      <c r="A22" s="179"/>
      <c r="B22" s="79"/>
      <c r="C22" s="68" t="s">
        <v>121</v>
      </c>
      <c r="D22" s="79"/>
    </row>
    <row r="23" ht="16.5" customHeight="1" spans="1:4">
      <c r="A23" s="179"/>
      <c r="B23" s="79"/>
      <c r="C23" s="68" t="s">
        <v>122</v>
      </c>
      <c r="D23" s="79"/>
    </row>
    <row r="24" ht="16.5" customHeight="1" spans="1:4">
      <c r="A24" s="179"/>
      <c r="B24" s="79"/>
      <c r="C24" s="68" t="s">
        <v>123</v>
      </c>
      <c r="D24" s="79"/>
    </row>
    <row r="25" ht="16.5" customHeight="1" spans="1:4">
      <c r="A25" s="179"/>
      <c r="B25" s="79"/>
      <c r="C25" s="68" t="s">
        <v>124</v>
      </c>
      <c r="D25" s="79"/>
    </row>
    <row r="26" ht="16.5" customHeight="1" spans="1:4">
      <c r="A26" s="179"/>
      <c r="B26" s="79"/>
      <c r="C26" s="68" t="s">
        <v>125</v>
      </c>
      <c r="D26" s="79"/>
    </row>
    <row r="27" ht="16.5" customHeight="1" spans="1:4">
      <c r="A27" s="179"/>
      <c r="B27" s="79"/>
      <c r="C27" s="68" t="s">
        <v>126</v>
      </c>
      <c r="D27" s="79"/>
    </row>
    <row r="28" ht="16.5" customHeight="1" spans="1:4">
      <c r="A28" s="179"/>
      <c r="B28" s="79"/>
      <c r="C28" s="68" t="s">
        <v>127</v>
      </c>
      <c r="D28" s="79"/>
    </row>
    <row r="29" ht="16.5" customHeight="1" spans="1:4">
      <c r="A29" s="179"/>
      <c r="B29" s="79"/>
      <c r="C29" s="68" t="s">
        <v>128</v>
      </c>
      <c r="D29" s="79"/>
    </row>
    <row r="30" ht="16.5" customHeight="1" spans="1:4">
      <c r="A30" s="179"/>
      <c r="B30" s="79"/>
      <c r="C30" s="68" t="s">
        <v>129</v>
      </c>
      <c r="D30" s="79"/>
    </row>
    <row r="31" ht="16.5" customHeight="1" spans="1:4">
      <c r="A31" s="179"/>
      <c r="B31" s="79"/>
      <c r="C31" s="68" t="s">
        <v>130</v>
      </c>
      <c r="D31" s="79"/>
    </row>
    <row r="32" ht="16.5" customHeight="1" spans="1:4">
      <c r="A32" s="179"/>
      <c r="B32" s="79"/>
      <c r="C32" s="178" t="s">
        <v>131</v>
      </c>
      <c r="D32" s="79"/>
    </row>
    <row r="33" ht="16.5" customHeight="1" spans="1:4">
      <c r="A33" s="179"/>
      <c r="B33" s="79"/>
      <c r="C33" s="178" t="s">
        <v>132</v>
      </c>
      <c r="D33" s="79"/>
    </row>
    <row r="34" ht="16.5" customHeight="1" spans="1:4">
      <c r="A34" s="179"/>
      <c r="B34" s="79"/>
      <c r="C34" s="29" t="s">
        <v>133</v>
      </c>
      <c r="D34" s="79"/>
    </row>
    <row r="35" ht="15" customHeight="1" spans="1:4">
      <c r="A35" s="180" t="s">
        <v>50</v>
      </c>
      <c r="B35" s="181">
        <v>4231951.88</v>
      </c>
      <c r="C35" s="180" t="s">
        <v>51</v>
      </c>
      <c r="D35" s="181">
        <v>5963351.88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0"/>
  <sheetViews>
    <sheetView showZeros="0" workbookViewId="0">
      <pane ySplit="1" topLeftCell="A2" activePane="bottomLeft" state="frozen"/>
      <selection/>
      <selection pane="bottomLeft" activeCell="A4" sqref="A4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41"/>
      <c r="F2" s="71"/>
      <c r="G2" s="146" t="s">
        <v>134</v>
      </c>
    </row>
    <row r="3" ht="41.25" customHeight="1" spans="1:7">
      <c r="A3" s="130" t="str">
        <f>"2025"&amp;"年一般公共预算支出预算表（按功能科目分类）"</f>
        <v>2025年一般公共预算支出预算表（按功能科目分类）</v>
      </c>
      <c r="B3" s="130"/>
      <c r="C3" s="130"/>
      <c r="D3" s="130"/>
      <c r="E3" s="130"/>
      <c r="F3" s="130"/>
      <c r="G3" s="130"/>
    </row>
    <row r="4" ht="18" customHeight="1" spans="1:7">
      <c r="A4" s="5" t="str">
        <f>"单位名称："&amp;"昆明市官渡区星耀羊甫学校"</f>
        <v>单位名称：昆明市官渡区星耀羊甫学校</v>
      </c>
      <c r="F4" s="127"/>
      <c r="G4" s="146" t="s">
        <v>1</v>
      </c>
    </row>
    <row r="5" ht="20.25" customHeight="1" spans="1:7">
      <c r="A5" s="170" t="s">
        <v>135</v>
      </c>
      <c r="B5" s="171"/>
      <c r="C5" s="131" t="s">
        <v>55</v>
      </c>
      <c r="D5" s="162" t="s">
        <v>74</v>
      </c>
      <c r="E5" s="12"/>
      <c r="F5" s="13"/>
      <c r="G5" s="143" t="s">
        <v>75</v>
      </c>
    </row>
    <row r="6" ht="20.25" customHeight="1" spans="1:7">
      <c r="A6" s="172" t="s">
        <v>71</v>
      </c>
      <c r="B6" s="172" t="s">
        <v>72</v>
      </c>
      <c r="C6" s="19"/>
      <c r="D6" s="136" t="s">
        <v>57</v>
      </c>
      <c r="E6" s="136" t="s">
        <v>136</v>
      </c>
      <c r="F6" s="136" t="s">
        <v>137</v>
      </c>
      <c r="G6" s="145"/>
    </row>
    <row r="7" ht="15" customHeight="1" spans="1:7">
      <c r="A7" s="59" t="s">
        <v>81</v>
      </c>
      <c r="B7" s="59" t="s">
        <v>82</v>
      </c>
      <c r="C7" s="59" t="s">
        <v>83</v>
      </c>
      <c r="D7" s="59" t="s">
        <v>84</v>
      </c>
      <c r="E7" s="59" t="s">
        <v>85</v>
      </c>
      <c r="F7" s="59" t="s">
        <v>86</v>
      </c>
      <c r="G7" s="59" t="s">
        <v>87</v>
      </c>
    </row>
    <row r="8" ht="18" customHeight="1" spans="1:7">
      <c r="A8" s="152" t="s">
        <v>96</v>
      </c>
      <c r="B8" s="153" t="s">
        <v>97</v>
      </c>
      <c r="C8" s="79">
        <v>5938388.88</v>
      </c>
      <c r="D8" s="79">
        <v>5938388.88</v>
      </c>
      <c r="E8" s="79">
        <v>4059998.88</v>
      </c>
      <c r="F8" s="79">
        <v>115353</v>
      </c>
      <c r="G8" s="79">
        <v>1788000</v>
      </c>
    </row>
    <row r="9" ht="18" customHeight="1" spans="1:7">
      <c r="A9" s="158" t="s">
        <v>98</v>
      </c>
      <c r="B9" s="159" t="s">
        <v>99</v>
      </c>
      <c r="C9" s="79">
        <v>24963</v>
      </c>
      <c r="D9" s="79">
        <v>24963</v>
      </c>
      <c r="E9" s="79"/>
      <c r="F9" s="79"/>
      <c r="G9" s="79"/>
    </row>
    <row r="10" ht="18" customHeight="1" spans="1:7">
      <c r="A10" s="78" t="s">
        <v>138</v>
      </c>
      <c r="B10" s="173" t="s">
        <v>138</v>
      </c>
      <c r="C10" s="79">
        <f>C9+C8</f>
        <v>5963351.88</v>
      </c>
      <c r="D10" s="79">
        <f>D9+D8</f>
        <v>5963351.88</v>
      </c>
      <c r="E10" s="79">
        <f>E9+E8</f>
        <v>4059998.88</v>
      </c>
      <c r="F10" s="79">
        <f>F9+F8</f>
        <v>115353</v>
      </c>
      <c r="G10" s="79">
        <f>G9+G8</f>
        <v>1788000</v>
      </c>
    </row>
  </sheetData>
  <mergeCells count="6">
    <mergeCell ref="A3:G3"/>
    <mergeCell ref="A5:B5"/>
    <mergeCell ref="D5:F5"/>
    <mergeCell ref="A10:B10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C25" sqref="C25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2"/>
      <c r="B2" s="42"/>
      <c r="C2" s="42"/>
      <c r="D2" s="42"/>
      <c r="E2" s="41"/>
      <c r="F2" s="166" t="s">
        <v>139</v>
      </c>
    </row>
    <row r="3" ht="41.25" customHeight="1" spans="1:6">
      <c r="A3" s="167" t="str">
        <f>"2025"&amp;"年一般公共预算“三公”经费支出预算表"</f>
        <v>2025年一般公共预算“三公”经费支出预算表</v>
      </c>
      <c r="B3" s="42"/>
      <c r="C3" s="42"/>
      <c r="D3" s="42"/>
      <c r="E3" s="41"/>
      <c r="F3" s="42"/>
    </row>
    <row r="4" customHeight="1" spans="1:6">
      <c r="A4" s="111" t="str">
        <f>"单位名称："&amp;"昆明市官渡区星耀羊甫学校"</f>
        <v>单位名称：昆明市官渡区星耀羊甫学校</v>
      </c>
      <c r="B4" s="168"/>
      <c r="D4" s="42"/>
      <c r="E4" s="41"/>
      <c r="F4" s="63" t="s">
        <v>1</v>
      </c>
    </row>
    <row r="5" ht="27" customHeight="1" spans="1:6">
      <c r="A5" s="46" t="s">
        <v>140</v>
      </c>
      <c r="B5" s="46" t="s">
        <v>141</v>
      </c>
      <c r="C5" s="48" t="s">
        <v>142</v>
      </c>
      <c r="D5" s="46"/>
      <c r="E5" s="47"/>
      <c r="F5" s="46" t="s">
        <v>143</v>
      </c>
    </row>
    <row r="6" ht="28.5" customHeight="1" spans="1:6">
      <c r="A6" s="169"/>
      <c r="B6" s="50"/>
      <c r="C6" s="47" t="s">
        <v>57</v>
      </c>
      <c r="D6" s="47" t="s">
        <v>144</v>
      </c>
      <c r="E6" s="47" t="s">
        <v>145</v>
      </c>
      <c r="F6" s="49"/>
    </row>
    <row r="7" ht="17.25" customHeight="1" spans="1:6">
      <c r="A7" s="55" t="s">
        <v>81</v>
      </c>
      <c r="B7" s="55" t="s">
        <v>82</v>
      </c>
      <c r="C7" s="55" t="s">
        <v>83</v>
      </c>
      <c r="D7" s="55" t="s">
        <v>84</v>
      </c>
      <c r="E7" s="55" t="s">
        <v>85</v>
      </c>
      <c r="F7" s="55" t="s">
        <v>86</v>
      </c>
    </row>
    <row r="8" ht="17.25" customHeight="1" spans="1:6">
      <c r="A8" s="79"/>
      <c r="B8" s="79"/>
      <c r="C8" s="79"/>
      <c r="D8" s="79"/>
      <c r="E8" s="79"/>
      <c r="F8" s="79"/>
    </row>
    <row r="9" customHeight="1" spans="1:1">
      <c r="A9" t="s">
        <v>146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5"/>
  <sheetViews>
    <sheetView showZeros="0" workbookViewId="0">
      <pane ySplit="1" topLeftCell="A2" activePane="bottomLeft" state="frozen"/>
      <selection/>
      <selection pane="bottomLeft" activeCell="J22" sqref="J22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41"/>
      <c r="C2" s="147"/>
      <c r="E2" s="148"/>
      <c r="F2" s="148"/>
      <c r="G2" s="148"/>
      <c r="H2" s="148"/>
      <c r="I2" s="83"/>
      <c r="J2" s="83"/>
      <c r="K2" s="83"/>
      <c r="L2" s="83"/>
      <c r="M2" s="83"/>
      <c r="N2" s="83"/>
      <c r="R2" s="83"/>
      <c r="V2" s="147"/>
      <c r="X2" s="3" t="s">
        <v>147</v>
      </c>
    </row>
    <row r="3" ht="45.75" customHeight="1" spans="1:24">
      <c r="A3" s="65" t="str">
        <f>"2025"&amp;"年部门基本支出预算表"</f>
        <v>2025年部门基本支出预算表</v>
      </c>
      <c r="B3" s="4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4"/>
      <c r="P3" s="4"/>
      <c r="Q3" s="4"/>
      <c r="R3" s="65"/>
      <c r="S3" s="65"/>
      <c r="T3" s="65"/>
      <c r="U3" s="65"/>
      <c r="V3" s="65"/>
      <c r="W3" s="65"/>
      <c r="X3" s="65"/>
    </row>
    <row r="4" ht="18.75" customHeight="1" spans="1:24">
      <c r="A4" s="5" t="str">
        <f>"单位名称："&amp;"昆明市官渡区星耀羊甫学校"</f>
        <v>单位名称：昆明市官渡区星耀羊甫学校</v>
      </c>
      <c r="B4" s="6"/>
      <c r="C4" s="149"/>
      <c r="D4" s="149"/>
      <c r="E4" s="149"/>
      <c r="F4" s="149"/>
      <c r="G4" s="149"/>
      <c r="H4" s="149"/>
      <c r="I4" s="85"/>
      <c r="J4" s="85"/>
      <c r="K4" s="85"/>
      <c r="L4" s="85"/>
      <c r="M4" s="85"/>
      <c r="N4" s="85"/>
      <c r="O4" s="7"/>
      <c r="P4" s="7"/>
      <c r="Q4" s="7"/>
      <c r="R4" s="85"/>
      <c r="V4" s="147"/>
      <c r="X4" s="3" t="s">
        <v>1</v>
      </c>
    </row>
    <row r="5" ht="18" customHeight="1" spans="1:24">
      <c r="A5" s="9" t="s">
        <v>148</v>
      </c>
      <c r="B5" s="9" t="s">
        <v>149</v>
      </c>
      <c r="C5" s="9" t="s">
        <v>150</v>
      </c>
      <c r="D5" s="9" t="s">
        <v>151</v>
      </c>
      <c r="E5" s="9" t="s">
        <v>152</v>
      </c>
      <c r="F5" s="9" t="s">
        <v>153</v>
      </c>
      <c r="G5" s="9" t="s">
        <v>154</v>
      </c>
      <c r="H5" s="9" t="s">
        <v>155</v>
      </c>
      <c r="I5" s="162" t="s">
        <v>156</v>
      </c>
      <c r="J5" s="80" t="s">
        <v>156</v>
      </c>
      <c r="K5" s="80"/>
      <c r="L5" s="80"/>
      <c r="M5" s="80"/>
      <c r="N5" s="80"/>
      <c r="O5" s="12"/>
      <c r="P5" s="12"/>
      <c r="Q5" s="12"/>
      <c r="R5" s="102" t="s">
        <v>61</v>
      </c>
      <c r="S5" s="80" t="s">
        <v>62</v>
      </c>
      <c r="T5" s="80"/>
      <c r="U5" s="80"/>
      <c r="V5" s="80"/>
      <c r="W5" s="80"/>
      <c r="X5" s="81"/>
    </row>
    <row r="6" ht="18" customHeight="1" spans="1:24">
      <c r="A6" s="14"/>
      <c r="B6" s="28"/>
      <c r="C6" s="133"/>
      <c r="D6" s="14"/>
      <c r="E6" s="14"/>
      <c r="F6" s="14"/>
      <c r="G6" s="14"/>
      <c r="H6" s="14"/>
      <c r="I6" s="131" t="s">
        <v>157</v>
      </c>
      <c r="J6" s="162" t="s">
        <v>58</v>
      </c>
      <c r="K6" s="80"/>
      <c r="L6" s="80"/>
      <c r="M6" s="80"/>
      <c r="N6" s="81"/>
      <c r="O6" s="11" t="s">
        <v>158</v>
      </c>
      <c r="P6" s="12"/>
      <c r="Q6" s="13"/>
      <c r="R6" s="9" t="s">
        <v>61</v>
      </c>
      <c r="S6" s="162" t="s">
        <v>62</v>
      </c>
      <c r="T6" s="102" t="s">
        <v>64</v>
      </c>
      <c r="U6" s="80" t="s">
        <v>62</v>
      </c>
      <c r="V6" s="102" t="s">
        <v>66</v>
      </c>
      <c r="W6" s="102" t="s">
        <v>67</v>
      </c>
      <c r="X6" s="165" t="s">
        <v>68</v>
      </c>
    </row>
    <row r="7" ht="19.5" customHeight="1" spans="1:24">
      <c r="A7" s="28"/>
      <c r="B7" s="28"/>
      <c r="C7" s="28"/>
      <c r="D7" s="28"/>
      <c r="E7" s="28"/>
      <c r="F7" s="28"/>
      <c r="G7" s="28"/>
      <c r="H7" s="28"/>
      <c r="I7" s="28"/>
      <c r="J7" s="163" t="s">
        <v>159</v>
      </c>
      <c r="K7" s="9" t="s">
        <v>160</v>
      </c>
      <c r="L7" s="9" t="s">
        <v>161</v>
      </c>
      <c r="M7" s="9" t="s">
        <v>162</v>
      </c>
      <c r="N7" s="9" t="s">
        <v>163</v>
      </c>
      <c r="O7" s="9" t="s">
        <v>58</v>
      </c>
      <c r="P7" s="9" t="s">
        <v>59</v>
      </c>
      <c r="Q7" s="9" t="s">
        <v>60</v>
      </c>
      <c r="R7" s="28"/>
      <c r="S7" s="9" t="s">
        <v>57</v>
      </c>
      <c r="T7" s="9" t="s">
        <v>64</v>
      </c>
      <c r="U7" s="9" t="s">
        <v>164</v>
      </c>
      <c r="V7" s="9" t="s">
        <v>66</v>
      </c>
      <c r="W7" s="9" t="s">
        <v>67</v>
      </c>
      <c r="X7" s="9" t="s">
        <v>68</v>
      </c>
    </row>
    <row r="8" ht="37.5" customHeight="1" spans="1:24">
      <c r="A8" s="150"/>
      <c r="B8" s="19"/>
      <c r="C8" s="150"/>
      <c r="D8" s="150"/>
      <c r="E8" s="150"/>
      <c r="F8" s="150"/>
      <c r="G8" s="150"/>
      <c r="H8" s="150"/>
      <c r="I8" s="150"/>
      <c r="J8" s="164" t="s">
        <v>57</v>
      </c>
      <c r="K8" s="17" t="s">
        <v>165</v>
      </c>
      <c r="L8" s="17" t="s">
        <v>161</v>
      </c>
      <c r="M8" s="17" t="s">
        <v>162</v>
      </c>
      <c r="N8" s="17" t="s">
        <v>163</v>
      </c>
      <c r="O8" s="17" t="s">
        <v>161</v>
      </c>
      <c r="P8" s="17" t="s">
        <v>162</v>
      </c>
      <c r="Q8" s="17" t="s">
        <v>163</v>
      </c>
      <c r="R8" s="17" t="s">
        <v>61</v>
      </c>
      <c r="S8" s="17" t="s">
        <v>57</v>
      </c>
      <c r="T8" s="17" t="s">
        <v>64</v>
      </c>
      <c r="U8" s="17" t="s">
        <v>164</v>
      </c>
      <c r="V8" s="17" t="s">
        <v>66</v>
      </c>
      <c r="W8" s="17" t="s">
        <v>67</v>
      </c>
      <c r="X8" s="17" t="s">
        <v>68</v>
      </c>
    </row>
    <row r="9" customHeight="1" spans="1:24">
      <c r="A9" s="35">
        <v>1</v>
      </c>
      <c r="B9" s="35">
        <v>2</v>
      </c>
      <c r="C9" s="35">
        <v>3</v>
      </c>
      <c r="D9" s="35">
        <v>4</v>
      </c>
      <c r="E9" s="35">
        <v>5</v>
      </c>
      <c r="F9" s="35">
        <v>6</v>
      </c>
      <c r="G9" s="35">
        <v>7</v>
      </c>
      <c r="H9" s="35">
        <v>8</v>
      </c>
      <c r="I9" s="35">
        <v>9</v>
      </c>
      <c r="J9" s="35">
        <v>10</v>
      </c>
      <c r="K9" s="35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35">
        <v>21</v>
      </c>
      <c r="V9" s="35">
        <v>22</v>
      </c>
      <c r="W9" s="35">
        <v>23</v>
      </c>
      <c r="X9" s="35">
        <v>24</v>
      </c>
    </row>
    <row r="10" ht="20.25" customHeight="1" spans="1:24">
      <c r="A10" s="151" t="s">
        <v>166</v>
      </c>
      <c r="B10" s="151" t="s">
        <v>69</v>
      </c>
      <c r="C10" s="151" t="s">
        <v>167</v>
      </c>
      <c r="D10" s="151" t="s">
        <v>168</v>
      </c>
      <c r="E10" s="151" t="s">
        <v>96</v>
      </c>
      <c r="F10" s="151" t="s">
        <v>97</v>
      </c>
      <c r="G10" s="152" t="s">
        <v>169</v>
      </c>
      <c r="H10" s="153" t="s">
        <v>170</v>
      </c>
      <c r="I10" s="79">
        <v>69000</v>
      </c>
      <c r="J10" s="79">
        <v>69000</v>
      </c>
      <c r="K10" s="79">
        <v>0</v>
      </c>
      <c r="L10" s="79">
        <v>0</v>
      </c>
      <c r="M10" s="79">
        <v>69000</v>
      </c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</row>
    <row r="11" ht="20.25" customHeight="1" spans="1:24">
      <c r="A11" s="154" t="s">
        <v>166</v>
      </c>
      <c r="B11" s="154" t="s">
        <v>69</v>
      </c>
      <c r="C11" s="154" t="s">
        <v>167</v>
      </c>
      <c r="D11" s="154" t="s">
        <v>171</v>
      </c>
      <c r="E11" s="154" t="s">
        <v>98</v>
      </c>
      <c r="F11" s="154" t="s">
        <v>99</v>
      </c>
      <c r="G11" s="155" t="s">
        <v>169</v>
      </c>
      <c r="H11" s="156" t="s">
        <v>170</v>
      </c>
      <c r="I11" s="79">
        <v>18550</v>
      </c>
      <c r="J11" s="79">
        <v>18550</v>
      </c>
      <c r="K11" s="79"/>
      <c r="L11" s="79"/>
      <c r="M11" s="79">
        <v>18550</v>
      </c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</row>
    <row r="12" ht="20.25" customHeight="1" spans="1:24">
      <c r="A12" s="154" t="s">
        <v>166</v>
      </c>
      <c r="B12" s="154" t="s">
        <v>69</v>
      </c>
      <c r="C12" s="154" t="s">
        <v>172</v>
      </c>
      <c r="D12" s="154" t="s">
        <v>173</v>
      </c>
      <c r="E12" s="154" t="s">
        <v>96</v>
      </c>
      <c r="F12" s="154" t="s">
        <v>97</v>
      </c>
      <c r="G12" s="155" t="s">
        <v>169</v>
      </c>
      <c r="H12" s="156" t="s">
        <v>170</v>
      </c>
      <c r="I12" s="79">
        <v>21390</v>
      </c>
      <c r="J12" s="79">
        <v>21390</v>
      </c>
      <c r="K12" s="79"/>
      <c r="L12" s="79"/>
      <c r="M12" s="79">
        <v>21390</v>
      </c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</row>
    <row r="13" ht="20.25" customHeight="1" spans="1:24">
      <c r="A13" s="154" t="s">
        <v>166</v>
      </c>
      <c r="B13" s="154" t="s">
        <v>69</v>
      </c>
      <c r="C13" s="154" t="s">
        <v>172</v>
      </c>
      <c r="D13" s="154" t="s">
        <v>174</v>
      </c>
      <c r="E13" s="154" t="s">
        <v>98</v>
      </c>
      <c r="F13" s="154" t="s">
        <v>99</v>
      </c>
      <c r="G13" s="155" t="s">
        <v>169</v>
      </c>
      <c r="H13" s="156" t="s">
        <v>170</v>
      </c>
      <c r="I13" s="79">
        <v>6413</v>
      </c>
      <c r="J13" s="79">
        <v>6413</v>
      </c>
      <c r="K13" s="79"/>
      <c r="L13" s="79"/>
      <c r="M13" s="79">
        <v>6413</v>
      </c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</row>
    <row r="14" ht="20.25" customHeight="1" spans="1:24">
      <c r="A14" s="157" t="s">
        <v>166</v>
      </c>
      <c r="B14" s="157" t="s">
        <v>69</v>
      </c>
      <c r="C14" s="157" t="s">
        <v>175</v>
      </c>
      <c r="D14" s="157" t="s">
        <v>176</v>
      </c>
      <c r="E14" s="157" t="s">
        <v>96</v>
      </c>
      <c r="F14" s="157" t="s">
        <v>97</v>
      </c>
      <c r="G14" s="158" t="s">
        <v>177</v>
      </c>
      <c r="H14" s="159" t="s">
        <v>178</v>
      </c>
      <c r="I14" s="79">
        <v>4059998.88</v>
      </c>
      <c r="J14" s="79">
        <v>4059998.88</v>
      </c>
      <c r="K14" s="79"/>
      <c r="L14" s="79"/>
      <c r="M14" s="79">
        <v>4059998.88</v>
      </c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</row>
    <row r="15" ht="17.25" customHeight="1" spans="1:24">
      <c r="A15" s="32" t="s">
        <v>138</v>
      </c>
      <c r="B15" s="33"/>
      <c r="C15" s="160"/>
      <c r="D15" s="160"/>
      <c r="E15" s="160"/>
      <c r="F15" s="160"/>
      <c r="G15" s="160"/>
      <c r="H15" s="161"/>
      <c r="I15" s="79">
        <f>SUM(I10:I14)</f>
        <v>4175351.88</v>
      </c>
      <c r="J15" s="79">
        <f t="shared" ref="J15:X15" si="0">SUM(J10:J14)</f>
        <v>4175351.88</v>
      </c>
      <c r="K15" s="79">
        <f t="shared" si="0"/>
        <v>0</v>
      </c>
      <c r="L15" s="79">
        <f t="shared" si="0"/>
        <v>0</v>
      </c>
      <c r="M15" s="79">
        <f t="shared" si="0"/>
        <v>4175351.88</v>
      </c>
      <c r="N15" s="79">
        <f t="shared" si="0"/>
        <v>0</v>
      </c>
      <c r="O15" s="79">
        <f t="shared" si="0"/>
        <v>0</v>
      </c>
      <c r="P15" s="79">
        <f t="shared" si="0"/>
        <v>0</v>
      </c>
      <c r="Q15" s="79">
        <f t="shared" si="0"/>
        <v>0</v>
      </c>
      <c r="R15" s="79">
        <f t="shared" si="0"/>
        <v>0</v>
      </c>
      <c r="S15" s="79">
        <f t="shared" si="0"/>
        <v>0</v>
      </c>
      <c r="T15" s="79">
        <f t="shared" si="0"/>
        <v>0</v>
      </c>
      <c r="U15" s="79">
        <f t="shared" si="0"/>
        <v>0</v>
      </c>
      <c r="V15" s="79">
        <f t="shared" si="0"/>
        <v>0</v>
      </c>
      <c r="W15" s="79">
        <f t="shared" si="0"/>
        <v>0</v>
      </c>
      <c r="X15" s="79">
        <f t="shared" si="0"/>
        <v>0</v>
      </c>
    </row>
  </sheetData>
  <mergeCells count="31">
    <mergeCell ref="A3:X3"/>
    <mergeCell ref="A4:H4"/>
    <mergeCell ref="I5:X5"/>
    <mergeCell ref="J6:N6"/>
    <mergeCell ref="O6:Q6"/>
    <mergeCell ref="S6:X6"/>
    <mergeCell ref="A15:H15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4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41"/>
      <c r="E2" s="2"/>
      <c r="F2" s="2"/>
      <c r="G2" s="2"/>
      <c r="H2" s="2"/>
      <c r="U2" s="141"/>
      <c r="W2" s="146" t="s">
        <v>179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"单位名称："&amp;"昆明市官渡区星耀羊甫学校"</f>
        <v>单位名称：昆明市官渡区星耀羊甫学校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41"/>
      <c r="W4" s="124" t="s">
        <v>1</v>
      </c>
    </row>
    <row r="5" ht="21.75" customHeight="1" spans="1:23">
      <c r="A5" s="9" t="s">
        <v>180</v>
      </c>
      <c r="B5" s="10" t="s">
        <v>150</v>
      </c>
      <c r="C5" s="9" t="s">
        <v>151</v>
      </c>
      <c r="D5" s="9" t="s">
        <v>181</v>
      </c>
      <c r="E5" s="10" t="s">
        <v>152</v>
      </c>
      <c r="F5" s="10" t="s">
        <v>153</v>
      </c>
      <c r="G5" s="10" t="s">
        <v>182</v>
      </c>
      <c r="H5" s="10" t="s">
        <v>183</v>
      </c>
      <c r="I5" s="27" t="s">
        <v>55</v>
      </c>
      <c r="J5" s="11" t="s">
        <v>184</v>
      </c>
      <c r="K5" s="12"/>
      <c r="L5" s="12"/>
      <c r="M5" s="13"/>
      <c r="N5" s="11" t="s">
        <v>158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8"/>
      <c r="C6" s="14"/>
      <c r="D6" s="14"/>
      <c r="E6" s="15"/>
      <c r="F6" s="15"/>
      <c r="G6" s="15"/>
      <c r="H6" s="15"/>
      <c r="I6" s="28"/>
      <c r="J6" s="142" t="s">
        <v>58</v>
      </c>
      <c r="K6" s="143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164</v>
      </c>
      <c r="U6" s="10" t="s">
        <v>66</v>
      </c>
      <c r="V6" s="10" t="s">
        <v>67</v>
      </c>
      <c r="W6" s="10" t="s">
        <v>68</v>
      </c>
    </row>
    <row r="7" ht="21" customHeight="1" spans="1:23">
      <c r="A7" s="28"/>
      <c r="B7" s="28"/>
      <c r="C7" s="28"/>
      <c r="D7" s="28"/>
      <c r="E7" s="28"/>
      <c r="F7" s="28"/>
      <c r="G7" s="28"/>
      <c r="H7" s="28"/>
      <c r="I7" s="28"/>
      <c r="J7" s="144" t="s">
        <v>57</v>
      </c>
      <c r="K7" s="145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6" t="s">
        <v>57</v>
      </c>
      <c r="K8" s="66" t="s">
        <v>185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20">
        <v>21</v>
      </c>
      <c r="V9" s="35">
        <v>22</v>
      </c>
      <c r="W9" s="20">
        <v>23</v>
      </c>
    </row>
    <row r="10" ht="15" customHeight="1" spans="1:23">
      <c r="A10" s="20"/>
      <c r="B10" s="20" t="s">
        <v>186</v>
      </c>
      <c r="C10" s="20" t="s">
        <v>187</v>
      </c>
      <c r="D10" s="20" t="s">
        <v>69</v>
      </c>
      <c r="E10" s="20" t="s">
        <v>96</v>
      </c>
      <c r="F10" s="20" t="s">
        <v>97</v>
      </c>
      <c r="G10" s="20" t="s">
        <v>169</v>
      </c>
      <c r="H10" s="20" t="s">
        <v>170</v>
      </c>
      <c r="I10" s="20">
        <v>5000</v>
      </c>
      <c r="J10" s="20"/>
      <c r="K10" s="20"/>
      <c r="L10" s="35"/>
      <c r="M10" s="35"/>
      <c r="N10" s="35"/>
      <c r="O10" s="35"/>
      <c r="P10" s="35"/>
      <c r="Q10" s="35"/>
      <c r="R10" s="35"/>
      <c r="S10" s="35"/>
      <c r="T10" s="35"/>
      <c r="U10" s="20"/>
      <c r="V10" s="35"/>
      <c r="W10" s="20">
        <v>5000</v>
      </c>
    </row>
    <row r="11" ht="15" customHeight="1" spans="1:23">
      <c r="A11" s="20"/>
      <c r="B11" s="20" t="s">
        <v>186</v>
      </c>
      <c r="C11" s="20" t="s">
        <v>188</v>
      </c>
      <c r="D11" s="20" t="s">
        <v>69</v>
      </c>
      <c r="E11" s="20" t="s">
        <v>98</v>
      </c>
      <c r="F11" s="20" t="s">
        <v>99</v>
      </c>
      <c r="G11" s="20" t="s">
        <v>169</v>
      </c>
      <c r="H11" s="20" t="s">
        <v>170</v>
      </c>
      <c r="I11" s="20">
        <v>226400</v>
      </c>
      <c r="J11" s="20"/>
      <c r="K11" s="20"/>
      <c r="L11" s="35"/>
      <c r="M11" s="35"/>
      <c r="N11" s="35"/>
      <c r="O11" s="35"/>
      <c r="P11" s="35"/>
      <c r="Q11" s="35"/>
      <c r="R11" s="35"/>
      <c r="S11" s="35"/>
      <c r="T11" s="35"/>
      <c r="U11" s="20"/>
      <c r="V11" s="35"/>
      <c r="W11" s="20">
        <v>226400</v>
      </c>
    </row>
    <row r="12" ht="15" customHeight="1" spans="1:23">
      <c r="A12" s="20"/>
      <c r="B12" s="20" t="s">
        <v>186</v>
      </c>
      <c r="C12" s="20" t="s">
        <v>189</v>
      </c>
      <c r="D12" s="20" t="s">
        <v>69</v>
      </c>
      <c r="E12" s="20" t="s">
        <v>96</v>
      </c>
      <c r="F12" s="20" t="s">
        <v>97</v>
      </c>
      <c r="G12" s="20" t="s">
        <v>169</v>
      </c>
      <c r="H12" s="20" t="s">
        <v>170</v>
      </c>
      <c r="I12" s="20">
        <v>56600</v>
      </c>
      <c r="J12" s="20">
        <v>56600</v>
      </c>
      <c r="K12" s="20">
        <v>56600</v>
      </c>
      <c r="L12" s="35"/>
      <c r="M12" s="35"/>
      <c r="N12" s="35"/>
      <c r="O12" s="35"/>
      <c r="P12" s="35"/>
      <c r="Q12" s="35"/>
      <c r="R12" s="35"/>
      <c r="S12" s="35"/>
      <c r="T12" s="35"/>
      <c r="U12" s="20"/>
      <c r="V12" s="35"/>
      <c r="W12" s="20"/>
    </row>
    <row r="13" ht="15" customHeight="1" spans="1:23">
      <c r="A13" s="20"/>
      <c r="B13" s="20" t="s">
        <v>190</v>
      </c>
      <c r="C13" s="20" t="s">
        <v>191</v>
      </c>
      <c r="D13" s="20" t="s">
        <v>69</v>
      </c>
      <c r="E13" s="20" t="s">
        <v>98</v>
      </c>
      <c r="F13" s="20" t="s">
        <v>99</v>
      </c>
      <c r="G13" s="20" t="s">
        <v>169</v>
      </c>
      <c r="H13" s="20" t="s">
        <v>170</v>
      </c>
      <c r="I13" s="20">
        <v>1500000</v>
      </c>
      <c r="J13" s="20"/>
      <c r="K13" s="20"/>
      <c r="L13" s="35"/>
      <c r="M13" s="35"/>
      <c r="N13" s="35"/>
      <c r="O13" s="35"/>
      <c r="P13" s="35"/>
      <c r="Q13" s="35"/>
      <c r="R13" s="35"/>
      <c r="S13" s="35"/>
      <c r="T13" s="35"/>
      <c r="U13" s="20"/>
      <c r="V13" s="35"/>
      <c r="W13" s="20">
        <v>1500000</v>
      </c>
    </row>
    <row r="14" ht="18.75" customHeight="1" spans="1:23">
      <c r="A14" s="32" t="s">
        <v>138</v>
      </c>
      <c r="B14" s="33"/>
      <c r="C14" s="33"/>
      <c r="D14" s="33"/>
      <c r="E14" s="33"/>
      <c r="F14" s="33"/>
      <c r="G14" s="33"/>
      <c r="H14" s="34"/>
      <c r="I14" s="79">
        <f>SUM(I10:I13)</f>
        <v>1788000</v>
      </c>
      <c r="J14" s="79">
        <f>SUM(J10:J13)</f>
        <v>56600</v>
      </c>
      <c r="K14" s="79">
        <f>SUM(K10:K13)</f>
        <v>56600</v>
      </c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>
        <f>SUM(W10:W13)</f>
        <v>1731400</v>
      </c>
    </row>
  </sheetData>
  <mergeCells count="28">
    <mergeCell ref="A3:W3"/>
    <mergeCell ref="A4:H4"/>
    <mergeCell ref="J5:M5"/>
    <mergeCell ref="N5:P5"/>
    <mergeCell ref="R5:W5"/>
    <mergeCell ref="A14:H14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8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192</v>
      </c>
    </row>
    <row r="3" ht="39.75" customHeight="1" spans="1:10">
      <c r="A3" s="64" t="str">
        <f>"2025"&amp;"年部门项目支出绩效目标表"</f>
        <v>2025年部门项目支出绩效目标表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"单位名称："&amp;"昆明市官渡区星耀羊甫学校"</f>
        <v>单位名称：昆明市官渡区星耀羊甫学校</v>
      </c>
    </row>
    <row r="5" ht="44.25" customHeight="1" spans="1:10">
      <c r="A5" s="66" t="s">
        <v>151</v>
      </c>
      <c r="B5" s="66" t="s">
        <v>193</v>
      </c>
      <c r="C5" s="66" t="s">
        <v>194</v>
      </c>
      <c r="D5" s="66" t="s">
        <v>195</v>
      </c>
      <c r="E5" s="66" t="s">
        <v>196</v>
      </c>
      <c r="F5" s="67" t="s">
        <v>197</v>
      </c>
      <c r="G5" s="66" t="s">
        <v>198</v>
      </c>
      <c r="H5" s="67" t="s">
        <v>199</v>
      </c>
      <c r="I5" s="67" t="s">
        <v>200</v>
      </c>
      <c r="J5" s="66" t="s">
        <v>201</v>
      </c>
    </row>
    <row r="6" ht="18.75" customHeight="1" spans="1:10">
      <c r="A6" s="139">
        <v>1</v>
      </c>
      <c r="B6" s="139">
        <v>2</v>
      </c>
      <c r="C6" s="139">
        <v>3</v>
      </c>
      <c r="D6" s="139">
        <v>4</v>
      </c>
      <c r="E6" s="139">
        <v>5</v>
      </c>
      <c r="F6" s="35">
        <v>6</v>
      </c>
      <c r="G6" s="139">
        <v>7</v>
      </c>
      <c r="H6" s="35">
        <v>8</v>
      </c>
      <c r="I6" s="35">
        <v>9</v>
      </c>
      <c r="J6" s="139">
        <v>10</v>
      </c>
    </row>
    <row r="7" ht="42" customHeight="1" spans="1:10">
      <c r="A7" s="140" t="s">
        <v>187</v>
      </c>
      <c r="B7" s="140" t="s">
        <v>187</v>
      </c>
      <c r="C7" s="140" t="s">
        <v>202</v>
      </c>
      <c r="D7" s="140" t="s">
        <v>203</v>
      </c>
      <c r="E7" s="140" t="s">
        <v>204</v>
      </c>
      <c r="F7" s="140" t="s">
        <v>205</v>
      </c>
      <c r="G7" s="140" t="s">
        <v>206</v>
      </c>
      <c r="H7" s="140" t="s">
        <v>207</v>
      </c>
      <c r="I7" s="140" t="s">
        <v>208</v>
      </c>
      <c r="J7" s="140" t="s">
        <v>209</v>
      </c>
    </row>
    <row r="8" ht="42" customHeight="1" spans="1:10">
      <c r="A8" s="140" t="s">
        <v>187</v>
      </c>
      <c r="B8" s="140" t="s">
        <v>187</v>
      </c>
      <c r="C8" s="140" t="s">
        <v>210</v>
      </c>
      <c r="D8" s="140" t="s">
        <v>211</v>
      </c>
      <c r="E8" s="140" t="s">
        <v>212</v>
      </c>
      <c r="F8" s="140" t="s">
        <v>205</v>
      </c>
      <c r="G8" s="140" t="s">
        <v>206</v>
      </c>
      <c r="H8" s="140" t="s">
        <v>207</v>
      </c>
      <c r="I8" s="140" t="s">
        <v>208</v>
      </c>
      <c r="J8" s="140" t="s">
        <v>209</v>
      </c>
    </row>
    <row r="9" ht="42" customHeight="1" spans="1:10">
      <c r="A9" s="140" t="s">
        <v>187</v>
      </c>
      <c r="B9" s="140" t="s">
        <v>187</v>
      </c>
      <c r="C9" s="140" t="s">
        <v>213</v>
      </c>
      <c r="D9" s="140" t="s">
        <v>214</v>
      </c>
      <c r="E9" s="140" t="s">
        <v>215</v>
      </c>
      <c r="F9" s="140" t="s">
        <v>216</v>
      </c>
      <c r="G9" s="140" t="s">
        <v>217</v>
      </c>
      <c r="H9" s="140" t="s">
        <v>207</v>
      </c>
      <c r="I9" s="140" t="s">
        <v>208</v>
      </c>
      <c r="J9" s="140" t="s">
        <v>218</v>
      </c>
    </row>
    <row r="10" ht="42" customHeight="1" spans="1:10">
      <c r="A10" s="140" t="s">
        <v>189</v>
      </c>
      <c r="B10" s="140" t="s">
        <v>219</v>
      </c>
      <c r="C10" s="140" t="s">
        <v>202</v>
      </c>
      <c r="D10" s="140" t="s">
        <v>220</v>
      </c>
      <c r="E10" s="140" t="s">
        <v>204</v>
      </c>
      <c r="F10" s="140" t="s">
        <v>205</v>
      </c>
      <c r="G10" s="140" t="s">
        <v>206</v>
      </c>
      <c r="H10" s="140" t="s">
        <v>207</v>
      </c>
      <c r="I10" s="140" t="s">
        <v>221</v>
      </c>
      <c r="J10" s="140" t="s">
        <v>222</v>
      </c>
    </row>
    <row r="11" ht="42" customHeight="1" spans="1:10">
      <c r="A11" s="140" t="s">
        <v>189</v>
      </c>
      <c r="B11" s="140" t="s">
        <v>219</v>
      </c>
      <c r="C11" s="140" t="s">
        <v>210</v>
      </c>
      <c r="D11" s="140" t="s">
        <v>211</v>
      </c>
      <c r="E11" s="140" t="s">
        <v>212</v>
      </c>
      <c r="F11" s="140" t="s">
        <v>205</v>
      </c>
      <c r="G11" s="140" t="s">
        <v>206</v>
      </c>
      <c r="H11" s="140" t="s">
        <v>207</v>
      </c>
      <c r="I11" s="140" t="s">
        <v>221</v>
      </c>
      <c r="J11" s="140" t="s">
        <v>209</v>
      </c>
    </row>
    <row r="12" ht="42" customHeight="1" spans="1:10">
      <c r="A12" s="140" t="s">
        <v>189</v>
      </c>
      <c r="B12" s="140" t="s">
        <v>219</v>
      </c>
      <c r="C12" s="140" t="s">
        <v>213</v>
      </c>
      <c r="D12" s="140" t="s">
        <v>214</v>
      </c>
      <c r="E12" s="140" t="s">
        <v>215</v>
      </c>
      <c r="F12" s="140" t="s">
        <v>216</v>
      </c>
      <c r="G12" s="140" t="s">
        <v>217</v>
      </c>
      <c r="H12" s="140" t="s">
        <v>207</v>
      </c>
      <c r="I12" s="140" t="s">
        <v>221</v>
      </c>
      <c r="J12" s="140" t="s">
        <v>223</v>
      </c>
    </row>
    <row r="13" ht="42" customHeight="1" spans="1:10">
      <c r="A13" s="140" t="s">
        <v>191</v>
      </c>
      <c r="B13" s="140" t="s">
        <v>224</v>
      </c>
      <c r="C13" s="140" t="s">
        <v>202</v>
      </c>
      <c r="D13" s="140" t="s">
        <v>203</v>
      </c>
      <c r="E13" s="140" t="s">
        <v>225</v>
      </c>
      <c r="F13" s="140" t="s">
        <v>205</v>
      </c>
      <c r="G13" s="140" t="s">
        <v>206</v>
      </c>
      <c r="H13" s="140" t="s">
        <v>207</v>
      </c>
      <c r="I13" s="140" t="s">
        <v>221</v>
      </c>
      <c r="J13" s="140" t="s">
        <v>225</v>
      </c>
    </row>
    <row r="14" ht="42" customHeight="1" spans="1:10">
      <c r="A14" s="140" t="s">
        <v>191</v>
      </c>
      <c r="B14" s="140" t="s">
        <v>224</v>
      </c>
      <c r="C14" s="140" t="s">
        <v>210</v>
      </c>
      <c r="D14" s="140" t="s">
        <v>211</v>
      </c>
      <c r="E14" s="140" t="s">
        <v>212</v>
      </c>
      <c r="F14" s="140" t="s">
        <v>205</v>
      </c>
      <c r="G14" s="140" t="s">
        <v>206</v>
      </c>
      <c r="H14" s="140" t="s">
        <v>207</v>
      </c>
      <c r="I14" s="140" t="s">
        <v>221</v>
      </c>
      <c r="J14" s="140" t="s">
        <v>212</v>
      </c>
    </row>
    <row r="15" ht="42" customHeight="1" spans="1:10">
      <c r="A15" s="140" t="s">
        <v>191</v>
      </c>
      <c r="B15" s="140" t="s">
        <v>224</v>
      </c>
      <c r="C15" s="140" t="s">
        <v>213</v>
      </c>
      <c r="D15" s="140" t="s">
        <v>214</v>
      </c>
      <c r="E15" s="140" t="s">
        <v>215</v>
      </c>
      <c r="F15" s="140" t="s">
        <v>216</v>
      </c>
      <c r="G15" s="140" t="s">
        <v>217</v>
      </c>
      <c r="H15" s="140" t="s">
        <v>207</v>
      </c>
      <c r="I15" s="140" t="s">
        <v>221</v>
      </c>
      <c r="J15" s="140" t="s">
        <v>223</v>
      </c>
    </row>
    <row r="16" ht="42" customHeight="1" spans="1:10">
      <c r="A16" s="140" t="s">
        <v>188</v>
      </c>
      <c r="B16" s="140" t="s">
        <v>188</v>
      </c>
      <c r="C16" s="140" t="s">
        <v>202</v>
      </c>
      <c r="D16" s="140" t="s">
        <v>203</v>
      </c>
      <c r="E16" s="140" t="s">
        <v>204</v>
      </c>
      <c r="F16" s="140" t="s">
        <v>205</v>
      </c>
      <c r="G16" s="140" t="s">
        <v>206</v>
      </c>
      <c r="H16" s="140" t="s">
        <v>207</v>
      </c>
      <c r="I16" s="140" t="s">
        <v>208</v>
      </c>
      <c r="J16" s="140" t="s">
        <v>222</v>
      </c>
    </row>
    <row r="17" ht="42" customHeight="1" spans="1:10">
      <c r="A17" s="140" t="s">
        <v>188</v>
      </c>
      <c r="B17" s="140" t="s">
        <v>188</v>
      </c>
      <c r="C17" s="140" t="s">
        <v>210</v>
      </c>
      <c r="D17" s="140" t="s">
        <v>211</v>
      </c>
      <c r="E17" s="140" t="s">
        <v>212</v>
      </c>
      <c r="F17" s="140" t="s">
        <v>205</v>
      </c>
      <c r="G17" s="140" t="s">
        <v>206</v>
      </c>
      <c r="H17" s="140" t="s">
        <v>207</v>
      </c>
      <c r="I17" s="140" t="s">
        <v>221</v>
      </c>
      <c r="J17" s="140" t="s">
        <v>222</v>
      </c>
    </row>
    <row r="18" ht="42" customHeight="1" spans="1:10">
      <c r="A18" s="140" t="s">
        <v>188</v>
      </c>
      <c r="B18" s="140" t="s">
        <v>188</v>
      </c>
      <c r="C18" s="140" t="s">
        <v>213</v>
      </c>
      <c r="D18" s="140" t="s">
        <v>214</v>
      </c>
      <c r="E18" s="140" t="s">
        <v>215</v>
      </c>
      <c r="F18" s="140" t="s">
        <v>216</v>
      </c>
      <c r="G18" s="140" t="s">
        <v>217</v>
      </c>
      <c r="H18" s="140" t="s">
        <v>207</v>
      </c>
      <c r="I18" s="140" t="s">
        <v>221</v>
      </c>
      <c r="J18" s="140" t="s">
        <v>226</v>
      </c>
    </row>
  </sheetData>
  <mergeCells count="10">
    <mergeCell ref="A3:J3"/>
    <mergeCell ref="A4:H4"/>
    <mergeCell ref="A7:A9"/>
    <mergeCell ref="A10:A12"/>
    <mergeCell ref="A13:A15"/>
    <mergeCell ref="A16:A18"/>
    <mergeCell ref="B7:B9"/>
    <mergeCell ref="B10:B12"/>
    <mergeCell ref="B13:B15"/>
    <mergeCell ref="B16:B18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懮稚</cp:lastModifiedBy>
  <dcterms:created xsi:type="dcterms:W3CDTF">2025-02-06T07:09:00Z</dcterms:created>
  <dcterms:modified xsi:type="dcterms:W3CDTF">2025-02-27T09:39:05Z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2052-12.1.0.19770</vt:lpwstr>
  </property>
</Properties>
</file>