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<sst xmlns="http://schemas.openxmlformats.org/spreadsheetml/2006/main" count="987" uniqueCount="375">
  <si>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</si>
  <si>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</si>
  <si>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</si>
  <si>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</si>
  <si>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</si>
  <si>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</si>
  <si>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</si>
  <si>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</si>
  <si>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</si>
  <si>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</si>
  <si>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</si>
  <si>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</si>
  <si>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</si>
  <si>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</si>
  <si>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</si>
  <si>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</si>
  <si>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</si>
  <si>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</si>
  <si>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</si>
  <si>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</si>
  <si>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</si>
  <si>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</si>
  <si>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</si>
  <si>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</si>
  <si>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</si>
  <si>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</si>
  <si>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</si>
  <si>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</si>
  <si>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</si>
  <si>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</si>
  <si>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</si>
  <si>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</si>
  <si>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</si>
  <si>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</si>
  <si>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</si>
  <si>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</si>
  <si>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</si>
  <si>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</si>
  <si>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</si>
  <si>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</si>
  <si>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</si>
  <si>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</si>
  <si>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</si>
  <si>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</si>
  <si>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</si>
  <si>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</si>
  <si>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</si>
  <si>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</si>
  <si>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</si>
  <si>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</si>
  <si>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</si>
  <si>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</si>
  <si>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</si>
  <si>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</si>
  <si>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</si>
  <si>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</si>
  <si>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</si>
  <si>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</si>
  <si>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</si>
  <si>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</si>
  <si>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</si>
  <si>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</si>
  <si>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</si>
  <si>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</si>
  <si>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</si>
  <si>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</si>
  <si>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</si>
  <si>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</si>
  <si>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</si>
  <si>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105077</t>
  </si>
  <si>
    <t>昆明市官渡区云南大学附属会展学校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</si>
  <si>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</si>
  <si>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</si>
  <si>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</si>
  <si>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</si>
  <si>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</si>
  <si>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</si>
  <si>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</si>
  <si>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</si>
  <si>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</si>
  <si>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</si>
  <si>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</si>
  <si>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</si>
  <si>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</si>
  <si>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</si>
  <si>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</si>
  <si>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</si>
  <si>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</si>
  <si>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</si>
  <si>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</si>
  <si>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</si>
  <si>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</si>
  <si>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</si>
  <si>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</si>
  <si>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</si>
  <si>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</si>
  <si>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</si>
  <si>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</si>
  <si>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</si>
  <si>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</si>
  <si>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</si>
  <si>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</si>
  <si>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</si>
  <si>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</si>
  <si>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</si>
  <si>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</si>
  <si>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</si>
  <si>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</si>
  <si>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</si>
  <si>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</si>
  <si>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</si>
  <si>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</si>
  <si>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</si>
  <si>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</si>
  <si>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</si>
  <si>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</si>
  <si>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</si>
  <si>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</si>
  <si>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</si>
  <si>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</si>
  <si>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</si>
  <si>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</si>
  <si>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</si>
  <si>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</si>
  <si>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</si>
  <si>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</si>
  <si>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</si>
  <si>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</si>
  <si>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</si>
  <si>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</si>
  <si>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</si>
  <si>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</si>
  <si>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</si>
  <si>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</si>
  <si>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22999</t>
  </si>
  <si>
    <t>2299999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</si>
  <si>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</si>
  <si>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</si>
  <si>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</si>
  <si>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</si>
  <si>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</si>
  <si>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</si>
  <si>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</si>
  <si>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</si>
  <si>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</si>
  <si>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</si>
  <si>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</si>
  <si>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</si>
  <si>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</si>
  <si>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</si>
  <si>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</si>
  <si>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</si>
  <si>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</si>
  <si>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</si>
  <si>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</si>
  <si>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</si>
  <si>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</si>
  <si>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</si>
  <si>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</si>
  <si>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</si>
  <si>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</si>
  <si>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</si>
  <si>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</si>
  <si>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</si>
  <si>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</si>
  <si>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</si>
  <si>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</si>
  <si>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</si>
  <si>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</si>
  <si>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</si>
  <si>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</si>
  <si>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</si>
  <si>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</si>
  <si>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</si>
  <si>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</si>
  <si>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</si>
  <si>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</si>
  <si>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</si>
  <si>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</si>
  <si>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</si>
  <si>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</si>
  <si>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</si>
  <si>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</si>
  <si>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</si>
  <si>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</si>
  <si>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</si>
  <si>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</si>
  <si>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</si>
  <si>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</si>
  <si>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</si>
  <si>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</si>
  <si>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</si>
  <si>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</si>
  <si>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</si>
  <si>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</si>
  <si>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</si>
  <si>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</si>
  <si>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</si>
  <si>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</si>
  <si>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</si>
  <si>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</si>
  <si>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昆明市官渡区教育体育局</t>
  </si>
  <si>
    <t>530111231100001138456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</si>
  <si>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</si>
  <si>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</si>
  <si>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</si>
  <si>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</si>
  <si>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</si>
  <si>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</si>
  <si>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</si>
  <si>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</si>
  <si>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</si>
  <si>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</si>
  <si>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</si>
  <si>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530111231100001138457</t>
  </si>
  <si>
    <t>30113</t>
  </si>
  <si>
    <t>530111231100001138471</t>
  </si>
  <si>
    <t>一般公用支出</t>
  </si>
  <si>
    <t>30201</t>
  </si>
  <si>
    <t>办公费</t>
  </si>
  <si>
    <t>30216</t>
  </si>
  <si>
    <t>培训费</t>
  </si>
  <si>
    <t>30229</t>
  </si>
  <si>
    <t>福利费</t>
  </si>
  <si>
    <t>530111241100002101773</t>
  </si>
  <si>
    <t>事业人员绩效奖励</t>
  </si>
  <si>
    <t>30103</t>
  </si>
  <si>
    <t>奖金</t>
  </si>
  <si>
    <t>30107</t>
  </si>
  <si>
    <t>绩效工资</t>
  </si>
  <si>
    <t>530111241100002101774</t>
  </si>
  <si>
    <t>其他人员支出</t>
  </si>
  <si>
    <t>30199</t>
  </si>
  <si>
    <t>其他工资福利支出</t>
  </si>
  <si>
    <t>530111241100002101806</t>
  </si>
  <si>
    <t>事业人员工资支出</t>
  </si>
  <si>
    <t>30101</t>
  </si>
  <si>
    <t>基本工资</t>
  </si>
  <si>
    <t>30102</t>
  </si>
  <si>
    <t>津贴补贴</t>
  </si>
  <si>
    <t>530111241100002101807</t>
  </si>
  <si>
    <t>工会经费</t>
  </si>
  <si>
    <t>30228</t>
  </si>
  <si>
    <t>530111241100002115160</t>
  </si>
  <si>
    <t>学校学生公用经费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</si>
  <si>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</si>
  <si>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</si>
  <si>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</si>
  <si>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</si>
  <si>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</si>
  <si>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</si>
  <si>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</si>
  <si>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</si>
  <si>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530111251100003612244</t>
  </si>
  <si>
    <t>2025年收支专户利息收入经费</t>
  </si>
  <si>
    <t>30226</t>
  </si>
  <si>
    <t>劳务费</t>
  </si>
  <si>
    <t>530111251100003617112</t>
  </si>
  <si>
    <t>义务教育课后服务财政补助资金</t>
  </si>
  <si>
    <t>530111251100003617207</t>
  </si>
  <si>
    <t>义务教育课后服务专项收费资金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</si>
  <si>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</si>
  <si>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</si>
  <si>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</si>
  <si>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</si>
  <si>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</si>
  <si>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</si>
  <si>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</si>
  <si>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</si>
  <si>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</si>
  <si>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</si>
  <si>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收支专户利息，主要为课后服务费收入产生的利息，按照现银行存款利率政策，季度结息。</t>
  </si>
  <si>
    <t>产出指标</t>
  </si>
  <si>
    <t>质量指标</t>
  </si>
  <si>
    <t>季度结息情况度</t>
  </si>
  <si>
    <t>=</t>
  </si>
  <si>
    <t>季度利息度</t>
  </si>
  <si>
    <t>元</t>
  </si>
  <si>
    <t>定量指标</t>
  </si>
  <si>
    <t>反映收支专户利息结息情况</t>
  </si>
  <si>
    <t>效益指标</t>
  </si>
  <si>
    <t>经济效益</t>
  </si>
  <si>
    <t>收支专户利息值</t>
  </si>
  <si>
    <t>季度结息值</t>
  </si>
  <si>
    <t>反映实际季度结息的多少</t>
  </si>
  <si>
    <t>满意度指标</t>
  </si>
  <si>
    <t>服务对象满意度</t>
  </si>
  <si>
    <t>收支专户利息满意度</t>
  </si>
  <si>
    <t>&gt;=</t>
  </si>
  <si>
    <t>90</t>
  </si>
  <si>
    <t>%</t>
  </si>
  <si>
    <t xml:space="preserve">反映实际收支专户利息情况
</t>
  </si>
  <si>
    <t xml:space="preserve">做好义务教育课后服务工作，满足学生及家长的课后服务需求，保障参与教师的课后服务劳务费用。						
</t>
  </si>
  <si>
    <t>课后服务劳务费用发放人数</t>
  </si>
  <si>
    <t>实际提供教师人数</t>
  </si>
  <si>
    <t>人</t>
  </si>
  <si>
    <t xml:space="preserve">反映课后服务收费发放情况。课后服务收费发放率=收费兑付金额/应兑付金额*100%
</t>
  </si>
  <si>
    <t>课后服务工作正常开展</t>
  </si>
  <si>
    <t>1.00</t>
  </si>
  <si>
    <t>定性指标</t>
  </si>
  <si>
    <t xml:space="preserve">反映课后服务收费发放情况带动经济增长数。
</t>
  </si>
  <si>
    <t>学生及家长满意程度</t>
  </si>
  <si>
    <t xml:space="preserve">反映学生及家长对学校课后服务情况的满意程度。
</t>
  </si>
  <si>
    <t>做好义务教育课后服务工作，满足学生及家长的课后服务需求，保障参与教师的课后服务劳务费用。</t>
  </si>
  <si>
    <t>实际提供服务教师人数</t>
  </si>
  <si>
    <t xml:space="preserve">反映补助准确发放的情况。补助兑现准确率=补助兑付金额/应兑付金额*100%
</t>
  </si>
  <si>
    <t xml:space="preserve">反映课后服务补助费用带动教师人均收入情况。
</t>
  </si>
  <si>
    <t xml:space="preserve">反映学生及家长对学校提供的课后服务的满意程度。
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</si>
  <si>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</si>
  <si>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</si>
  <si>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</si>
  <si>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</si>
  <si>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</si>
  <si>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</si>
  <si>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</si>
  <si>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</si>
  <si>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</si>
  <si>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</si>
  <si>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</si>
  <si>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</si>
  <si>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</si>
  <si>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</si>
  <si>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</si>
  <si>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物业管理服务</t>
  </si>
  <si>
    <t>8K复印纸</t>
  </si>
  <si>
    <t>复印纸</t>
  </si>
  <si>
    <t>A3复印纸</t>
  </si>
  <si>
    <t>A4复印纸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</si>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</sst>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5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F7" sqref="F7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61" t="s">
        <v>0</v>
      </c>
    </row>
    <row r="2" ht="41.25" customHeight="1" spans="1:1">
      <c r="A2" s="39" t="str">
        <f>"2025"&amp;"年部门财务收支预算总表"</f>
        <v>2025年部门财务收支预算总表</v>
      </c>
    </row>
    <row r="3" ht="17.25" customHeight="1" spans="1:4">
      <c r="A3" s="42" t="str">
        <f>"单位名称："&amp;"昆明市官渡区云南大学附属会展学校"</f>
        <v>单位名称：昆明市官渡区云南大学附属会展学校</v>
      </c>
      <c r="B3" s="160"/>
      <c r="D3" s="138" t="s">
        <v>1</v>
      </c>
    </row>
    <row r="4" ht="23.25" customHeight="1" spans="1:4">
      <c r="A4" s="161" t="s">
        <v>2</v>
      </c>
      <c r="B4" s="162"/>
      <c r="C4" s="161" t="s">
        <v>3</v>
      </c>
      <c r="D4" s="162"/>
    </row>
    <row r="5" ht="24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7.25" customHeight="1" spans="1:4">
      <c r="A6" s="163" t="s">
        <v>7</v>
      </c>
      <c r="B6" s="76">
        <v>36643480.42</v>
      </c>
      <c r="C6" s="163" t="s">
        <v>8</v>
      </c>
      <c r="D6" s="76"/>
    </row>
    <row r="7" ht="17.25" customHeight="1" spans="1:4">
      <c r="A7" s="163" t="s">
        <v>9</v>
      </c>
      <c r="B7" s="76"/>
      <c r="C7" s="163" t="s">
        <v>10</v>
      </c>
      <c r="D7" s="76"/>
    </row>
    <row r="8" ht="17.25" customHeight="1" spans="1:4">
      <c r="A8" s="163" t="s">
        <v>11</v>
      </c>
      <c r="B8" s="76"/>
      <c r="C8" s="194" t="s">
        <v>12</v>
      </c>
      <c r="D8" s="76"/>
    </row>
    <row r="9" ht="17.25" customHeight="1" spans="1:4">
      <c r="A9" s="163" t="s">
        <v>13</v>
      </c>
      <c r="B9" s="76"/>
      <c r="C9" s="194" t="s">
        <v>14</v>
      </c>
      <c r="D9" s="76"/>
    </row>
    <row r="10" ht="17.25" customHeight="1" spans="1:4">
      <c r="A10" s="163" t="s">
        <v>15</v>
      </c>
      <c r="B10" s="76">
        <v>2292894.92</v>
      </c>
      <c r="C10" s="194" t="s">
        <v>16</v>
      </c>
      <c r="D10" s="76">
        <v>34311055.41</v>
      </c>
    </row>
    <row r="11" ht="17.25" customHeight="1" spans="1:4">
      <c r="A11" s="163" t="s">
        <v>17</v>
      </c>
      <c r="B11" s="76"/>
      <c r="C11" s="194" t="s">
        <v>18</v>
      </c>
      <c r="D11" s="76"/>
    </row>
    <row r="12" ht="17.25" customHeight="1" spans="1:4">
      <c r="A12" s="163" t="s">
        <v>19</v>
      </c>
      <c r="B12" s="76"/>
      <c r="C12" s="30" t="s">
        <v>20</v>
      </c>
      <c r="D12" s="76"/>
    </row>
    <row r="13" ht="17.25" customHeight="1" spans="1:4">
      <c r="A13" s="163" t="s">
        <v>21</v>
      </c>
      <c r="B13" s="76"/>
      <c r="C13" s="30" t="s">
        <v>22</v>
      </c>
      <c r="D13" s="76">
        <v>2100995.04</v>
      </c>
    </row>
    <row r="14" ht="17.25" customHeight="1" spans="1:4">
      <c r="A14" s="163" t="s">
        <v>23</v>
      </c>
      <c r="B14" s="76"/>
      <c r="C14" s="30" t="s">
        <v>24</v>
      </c>
      <c r="D14" s="76">
        <v>1698856.89</v>
      </c>
    </row>
    <row r="15" ht="17.25" customHeight="1" spans="1:4">
      <c r="A15" s="163" t="s">
        <v>25</v>
      </c>
      <c r="B15" s="76">
        <v>2292894.92</v>
      </c>
      <c r="C15" s="30" t="s">
        <v>26</v>
      </c>
      <c r="D15" s="76"/>
    </row>
    <row r="16" ht="17.25" customHeight="1" spans="1:4">
      <c r="A16" s="143"/>
      <c r="B16" s="76"/>
      <c r="C16" s="30" t="s">
        <v>27</v>
      </c>
      <c r="D16" s="76"/>
    </row>
    <row r="17" ht="17.25" customHeight="1" spans="1:4">
      <c r="A17" s="164"/>
      <c r="B17" s="76"/>
      <c r="C17" s="30" t="s">
        <v>28</v>
      </c>
      <c r="D17" s="76"/>
    </row>
    <row r="18" ht="17.25" customHeight="1" spans="1:4">
      <c r="A18" s="164"/>
      <c r="B18" s="76"/>
      <c r="C18" s="30" t="s">
        <v>29</v>
      </c>
      <c r="D18" s="76"/>
    </row>
    <row r="19" ht="17.25" customHeight="1" spans="1:4">
      <c r="A19" s="164"/>
      <c r="B19" s="76"/>
      <c r="C19" s="30" t="s">
        <v>30</v>
      </c>
      <c r="D19" s="76"/>
    </row>
    <row r="20" ht="17.25" customHeight="1" spans="1:4">
      <c r="A20" s="164"/>
      <c r="B20" s="76"/>
      <c r="C20" s="30" t="s">
        <v>31</v>
      </c>
      <c r="D20" s="76"/>
    </row>
    <row r="21" ht="17.25" customHeight="1" spans="1:4">
      <c r="A21" s="164"/>
      <c r="B21" s="76"/>
      <c r="C21" s="30" t="s">
        <v>32</v>
      </c>
      <c r="D21" s="76"/>
    </row>
    <row r="22" ht="17.25" customHeight="1" spans="1:4">
      <c r="A22" s="164"/>
      <c r="B22" s="76"/>
      <c r="C22" s="30" t="s">
        <v>33</v>
      </c>
      <c r="D22" s="76"/>
    </row>
    <row r="23" ht="17.25" customHeight="1" spans="1:4">
      <c r="A23" s="164"/>
      <c r="B23" s="76"/>
      <c r="C23" s="30" t="s">
        <v>34</v>
      </c>
      <c r="D23" s="76"/>
    </row>
    <row r="24" ht="17.25" customHeight="1" spans="1:4">
      <c r="A24" s="164"/>
      <c r="B24" s="76"/>
      <c r="C24" s="30" t="s">
        <v>35</v>
      </c>
      <c r="D24" s="76">
        <v>819468</v>
      </c>
    </row>
    <row r="25" ht="17.25" customHeight="1" spans="1:4">
      <c r="A25" s="164"/>
      <c r="B25" s="76"/>
      <c r="C25" s="30" t="s">
        <v>36</v>
      </c>
      <c r="D25" s="76"/>
    </row>
    <row r="26" ht="17.25" customHeight="1" spans="1:4">
      <c r="A26" s="164"/>
      <c r="B26" s="76"/>
      <c r="C26" s="143" t="s">
        <v>37</v>
      </c>
      <c r="D26" s="76"/>
    </row>
    <row r="27" ht="17.25" customHeight="1" spans="1:4">
      <c r="A27" s="164"/>
      <c r="B27" s="76"/>
      <c r="C27" s="30" t="s">
        <v>38</v>
      </c>
      <c r="D27" s="76"/>
    </row>
    <row r="28" ht="16.5" customHeight="1" spans="1:4">
      <c r="A28" s="164"/>
      <c r="B28" s="76"/>
      <c r="C28" s="30" t="s">
        <v>39</v>
      </c>
      <c r="D28" s="76"/>
    </row>
    <row r="29" ht="16.5" customHeight="1" spans="1:4">
      <c r="A29" s="164"/>
      <c r="B29" s="76"/>
      <c r="C29" s="143" t="s">
        <v>40</v>
      </c>
      <c r="D29" s="76">
        <v>6000</v>
      </c>
    </row>
    <row r="30" ht="17.25" customHeight="1" spans="1:4">
      <c r="A30" s="164"/>
      <c r="B30" s="76"/>
      <c r="C30" s="143" t="s">
        <v>41</v>
      </c>
      <c r="D30" s="76"/>
    </row>
    <row r="31" ht="17.25" customHeight="1" spans="1:4">
      <c r="A31" s="164"/>
      <c r="B31" s="76"/>
      <c r="C31" s="30" t="s">
        <v>42</v>
      </c>
      <c r="D31" s="76"/>
    </row>
    <row r="32" ht="16.5" customHeight="1" spans="1:4">
      <c r="A32" s="164" t="s">
        <v>43</v>
      </c>
      <c r="B32" s="76">
        <v>38936375.34</v>
      </c>
      <c r="C32" s="164" t="s">
        <v>44</v>
      </c>
      <c r="D32" s="76">
        <v>38936375.34</v>
      </c>
    </row>
    <row r="33" ht="16.5" customHeight="1" spans="1:4">
      <c r="A33" s="143" t="s">
        <v>45</v>
      </c>
      <c r="B33" s="76"/>
      <c r="C33" s="143" t="s">
        <v>46</v>
      </c>
      <c r="D33" s="76"/>
    </row>
    <row r="34" ht="16.5" customHeight="1" spans="1:4">
      <c r="A34" s="30" t="s">
        <v>47</v>
      </c>
      <c r="B34" s="76"/>
      <c r="C34" s="30" t="s">
        <v>47</v>
      </c>
      <c r="D34" s="76"/>
    </row>
    <row r="35" ht="16.5" customHeight="1" spans="1:4">
      <c r="A35" s="30" t="s">
        <v>48</v>
      </c>
      <c r="B35" s="76"/>
      <c r="C35" s="30" t="s">
        <v>49</v>
      </c>
      <c r="D35" s="76"/>
    </row>
    <row r="36" ht="16.5" customHeight="1" spans="1:4">
      <c r="A36" s="165" t="s">
        <v>50</v>
      </c>
      <c r="B36" s="76">
        <v>38936375.34</v>
      </c>
      <c r="C36" s="165" t="s">
        <v>51</v>
      </c>
      <c r="D36" s="76">
        <v>38936375.34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7">
        <v>1</v>
      </c>
      <c r="B1" s="118">
        <v>0</v>
      </c>
      <c r="C1" s="117">
        <v>1</v>
      </c>
      <c r="D1" s="119"/>
      <c r="E1" s="119"/>
      <c r="F1" s="116" t="s">
        <v>308</v>
      </c>
    </row>
    <row r="2" ht="42" customHeight="1" spans="1:6">
      <c r="A2" s="120" t="str">
        <f>"2025"&amp;"年部门政府性基金预算支出预算表"</f>
        <v>2025年部门政府性基金预算支出预算表</v>
      </c>
      <c r="B2" s="120" t="s">
        <v>309</v>
      </c>
      <c r="C2" s="121"/>
      <c r="D2" s="122"/>
      <c r="E2" s="122"/>
      <c r="F2" s="122"/>
    </row>
    <row r="3" ht="13.5" customHeight="1" spans="1:6">
      <c r="A3" s="4" t="str">
        <f>"单位名称："&amp;"昆明市官渡区云南大学附属会展学校"</f>
        <v>单位名称：昆明市官渡区云南大学附属会展学校</v>
      </c>
      <c r="B3" s="4" t="s">
        <v>310</v>
      </c>
      <c r="C3" s="117"/>
      <c r="D3" s="119"/>
      <c r="E3" s="119"/>
      <c r="F3" s="116" t="s">
        <v>1</v>
      </c>
    </row>
    <row r="4" ht="19.5" customHeight="1" spans="1:6">
      <c r="A4" s="123" t="s">
        <v>184</v>
      </c>
      <c r="B4" s="124" t="s">
        <v>72</v>
      </c>
      <c r="C4" s="123" t="s">
        <v>73</v>
      </c>
      <c r="D4" s="10" t="s">
        <v>311</v>
      </c>
      <c r="E4" s="11"/>
      <c r="F4" s="12"/>
    </row>
    <row r="5" ht="18.75" customHeight="1" spans="1:6">
      <c r="A5" s="125"/>
      <c r="B5" s="126"/>
      <c r="C5" s="125"/>
      <c r="D5" s="15" t="s">
        <v>55</v>
      </c>
      <c r="E5" s="10" t="s">
        <v>75</v>
      </c>
      <c r="F5" s="15" t="s">
        <v>76</v>
      </c>
    </row>
    <row r="6" ht="18.75" customHeight="1" spans="1:6">
      <c r="A6" s="65">
        <v>1</v>
      </c>
      <c r="B6" s="127" t="s">
        <v>83</v>
      </c>
      <c r="C6" s="65">
        <v>3</v>
      </c>
      <c r="D6" s="128">
        <v>4</v>
      </c>
      <c r="E6" s="128">
        <v>5</v>
      </c>
      <c r="F6" s="128">
        <v>6</v>
      </c>
    </row>
    <row r="7" ht="21" customHeight="1" spans="1:6">
      <c r="A7" s="20"/>
      <c r="B7" s="20"/>
      <c r="C7" s="20"/>
      <c r="D7" s="76"/>
      <c r="E7" s="76"/>
      <c r="F7" s="76"/>
    </row>
    <row r="8" ht="21" customHeight="1" spans="1:6">
      <c r="A8" s="20"/>
      <c r="B8" s="20"/>
      <c r="C8" s="20"/>
      <c r="D8" s="76"/>
      <c r="E8" s="76"/>
      <c r="F8" s="76"/>
    </row>
    <row r="9" ht="18.75" customHeight="1" spans="1:6">
      <c r="A9" s="129" t="s">
        <v>174</v>
      </c>
      <c r="B9" s="129" t="s">
        <v>174</v>
      </c>
      <c r="C9" s="130" t="s">
        <v>174</v>
      </c>
      <c r="D9" s="76"/>
      <c r="E9" s="76"/>
      <c r="F9" s="76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0"/>
      <c r="C1" s="80"/>
      <c r="R1" s="2"/>
      <c r="S1" s="2" t="s">
        <v>312</v>
      </c>
    </row>
    <row r="2" ht="41.25" customHeight="1" spans="1:19">
      <c r="A2" s="69" t="str">
        <f>"2025"&amp;"年部门政府采购预算表"</f>
        <v>2025年部门政府采购预算表</v>
      </c>
      <c r="B2" s="63"/>
      <c r="C2" s="63"/>
      <c r="D2" s="3"/>
      <c r="E2" s="3"/>
      <c r="F2" s="3"/>
      <c r="G2" s="3"/>
      <c r="H2" s="3"/>
      <c r="I2" s="3"/>
      <c r="J2" s="3"/>
      <c r="K2" s="3"/>
      <c r="L2" s="3"/>
      <c r="M2" s="63"/>
      <c r="N2" s="3"/>
      <c r="O2" s="3"/>
      <c r="P2" s="63"/>
      <c r="Q2" s="3"/>
      <c r="R2" s="63"/>
      <c r="S2" s="63"/>
    </row>
    <row r="3" ht="18.75" customHeight="1" spans="1:19">
      <c r="A3" s="107" t="str">
        <f>"单位名称："&amp;"昆明市官渡区云南大学附属会展学校"</f>
        <v>单位名称：昆明市官渡区云南大学附属会展学校</v>
      </c>
      <c r="B3" s="82"/>
      <c r="C3" s="82"/>
      <c r="D3" s="6"/>
      <c r="E3" s="6"/>
      <c r="F3" s="6"/>
      <c r="G3" s="6"/>
      <c r="H3" s="6"/>
      <c r="I3" s="6"/>
      <c r="J3" s="6"/>
      <c r="K3" s="6"/>
      <c r="L3" s="6"/>
      <c r="R3" s="7"/>
      <c r="S3" s="116" t="s">
        <v>1</v>
      </c>
    </row>
    <row r="4" ht="15.75" customHeight="1" spans="1:19">
      <c r="A4" s="9" t="s">
        <v>183</v>
      </c>
      <c r="B4" s="83" t="s">
        <v>184</v>
      </c>
      <c r="C4" s="83" t="s">
        <v>313</v>
      </c>
      <c r="D4" s="84" t="s">
        <v>314</v>
      </c>
      <c r="E4" s="84" t="s">
        <v>315</v>
      </c>
      <c r="F4" s="84" t="s">
        <v>316</v>
      </c>
      <c r="G4" s="84" t="s">
        <v>317</v>
      </c>
      <c r="H4" s="84" t="s">
        <v>318</v>
      </c>
      <c r="I4" s="97" t="s">
        <v>191</v>
      </c>
      <c r="J4" s="97"/>
      <c r="K4" s="97"/>
      <c r="L4" s="97"/>
      <c r="M4" s="98"/>
      <c r="N4" s="97"/>
      <c r="O4" s="97"/>
      <c r="P4" s="77"/>
      <c r="Q4" s="97"/>
      <c r="R4" s="98"/>
      <c r="S4" s="78"/>
    </row>
    <row r="5" ht="17.25" customHeight="1" spans="1:19">
      <c r="A5" s="14"/>
      <c r="B5" s="85"/>
      <c r="C5" s="85"/>
      <c r="D5" s="86"/>
      <c r="E5" s="86"/>
      <c r="F5" s="86"/>
      <c r="G5" s="86"/>
      <c r="H5" s="86"/>
      <c r="I5" s="86" t="s">
        <v>55</v>
      </c>
      <c r="J5" s="86" t="s">
        <v>58</v>
      </c>
      <c r="K5" s="86" t="s">
        <v>319</v>
      </c>
      <c r="L5" s="86" t="s">
        <v>320</v>
      </c>
      <c r="M5" s="99" t="s">
        <v>321</v>
      </c>
      <c r="N5" s="100" t="s">
        <v>322</v>
      </c>
      <c r="O5" s="100"/>
      <c r="P5" s="105"/>
      <c r="Q5" s="100"/>
      <c r="R5" s="106"/>
      <c r="S5" s="87"/>
    </row>
    <row r="6" ht="54" customHeight="1" spans="1:19">
      <c r="A6" s="17"/>
      <c r="B6" s="87"/>
      <c r="C6" s="87"/>
      <c r="D6" s="88"/>
      <c r="E6" s="88"/>
      <c r="F6" s="88"/>
      <c r="G6" s="88"/>
      <c r="H6" s="88"/>
      <c r="I6" s="88"/>
      <c r="J6" s="88" t="s">
        <v>57</v>
      </c>
      <c r="K6" s="88"/>
      <c r="L6" s="88"/>
      <c r="M6" s="101"/>
      <c r="N6" s="88" t="s">
        <v>57</v>
      </c>
      <c r="O6" s="88" t="s">
        <v>64</v>
      </c>
      <c r="P6" s="87" t="s">
        <v>65</v>
      </c>
      <c r="Q6" s="88" t="s">
        <v>66</v>
      </c>
      <c r="R6" s="101" t="s">
        <v>67</v>
      </c>
      <c r="S6" s="87" t="s">
        <v>68</v>
      </c>
    </row>
    <row r="7" ht="18" customHeight="1" spans="1:19">
      <c r="A7" s="108">
        <v>1</v>
      </c>
      <c r="B7" s="108" t="s">
        <v>83</v>
      </c>
      <c r="C7" s="109">
        <v>3</v>
      </c>
      <c r="D7" s="109">
        <v>4</v>
      </c>
      <c r="E7" s="108">
        <v>5</v>
      </c>
      <c r="F7" s="108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  <c r="R7" s="108">
        <v>18</v>
      </c>
      <c r="S7" s="108">
        <v>19</v>
      </c>
    </row>
    <row r="8" ht="21" customHeight="1" spans="1:19">
      <c r="A8" s="89" t="s">
        <v>201</v>
      </c>
      <c r="B8" s="90" t="s">
        <v>70</v>
      </c>
      <c r="C8" s="90" t="s">
        <v>217</v>
      </c>
      <c r="D8" s="91" t="s">
        <v>323</v>
      </c>
      <c r="E8" s="91" t="s">
        <v>323</v>
      </c>
      <c r="F8" s="91" t="s">
        <v>277</v>
      </c>
      <c r="G8" s="110">
        <v>1</v>
      </c>
      <c r="H8" s="76"/>
      <c r="I8" s="76">
        <v>580000</v>
      </c>
      <c r="J8" s="76">
        <v>580000</v>
      </c>
      <c r="K8" s="76"/>
      <c r="L8" s="76"/>
      <c r="M8" s="76"/>
      <c r="N8" s="76"/>
      <c r="O8" s="76"/>
      <c r="P8" s="76"/>
      <c r="Q8" s="76"/>
      <c r="R8" s="76"/>
      <c r="S8" s="76"/>
    </row>
    <row r="9" ht="21" customHeight="1" spans="1:19">
      <c r="A9" s="89" t="s">
        <v>201</v>
      </c>
      <c r="B9" s="90" t="s">
        <v>70</v>
      </c>
      <c r="C9" s="90" t="s">
        <v>217</v>
      </c>
      <c r="D9" s="91" t="s">
        <v>323</v>
      </c>
      <c r="E9" s="91" t="s">
        <v>323</v>
      </c>
      <c r="F9" s="91" t="s">
        <v>277</v>
      </c>
      <c r="G9" s="110">
        <v>1</v>
      </c>
      <c r="H9" s="76"/>
      <c r="I9" s="76">
        <v>270000</v>
      </c>
      <c r="J9" s="76">
        <v>270000</v>
      </c>
      <c r="K9" s="76"/>
      <c r="L9" s="76"/>
      <c r="M9" s="76"/>
      <c r="N9" s="76"/>
      <c r="O9" s="76"/>
      <c r="P9" s="76"/>
      <c r="Q9" s="76"/>
      <c r="R9" s="76"/>
      <c r="S9" s="76"/>
    </row>
    <row r="10" ht="21" customHeight="1" spans="1:19">
      <c r="A10" s="89" t="s">
        <v>201</v>
      </c>
      <c r="B10" s="90" t="s">
        <v>70</v>
      </c>
      <c r="C10" s="90" t="s">
        <v>244</v>
      </c>
      <c r="D10" s="91" t="s">
        <v>324</v>
      </c>
      <c r="E10" s="91" t="s">
        <v>325</v>
      </c>
      <c r="F10" s="91" t="s">
        <v>277</v>
      </c>
      <c r="G10" s="110">
        <v>35</v>
      </c>
      <c r="H10" s="76">
        <v>5250</v>
      </c>
      <c r="I10" s="76">
        <v>5250</v>
      </c>
      <c r="J10" s="76">
        <v>5250</v>
      </c>
      <c r="K10" s="76"/>
      <c r="L10" s="76"/>
      <c r="M10" s="76"/>
      <c r="N10" s="76"/>
      <c r="O10" s="76"/>
      <c r="P10" s="76"/>
      <c r="Q10" s="76"/>
      <c r="R10" s="76"/>
      <c r="S10" s="76"/>
    </row>
    <row r="11" ht="21" customHeight="1" spans="1:19">
      <c r="A11" s="89" t="s">
        <v>201</v>
      </c>
      <c r="B11" s="90" t="s">
        <v>70</v>
      </c>
      <c r="C11" s="90" t="s">
        <v>244</v>
      </c>
      <c r="D11" s="91" t="s">
        <v>324</v>
      </c>
      <c r="E11" s="91" t="s">
        <v>325</v>
      </c>
      <c r="F11" s="91" t="s">
        <v>277</v>
      </c>
      <c r="G11" s="110">
        <v>15</v>
      </c>
      <c r="H11" s="76">
        <v>2250</v>
      </c>
      <c r="I11" s="76">
        <v>2250</v>
      </c>
      <c r="J11" s="76">
        <v>2250</v>
      </c>
      <c r="K11" s="76"/>
      <c r="L11" s="76"/>
      <c r="M11" s="76"/>
      <c r="N11" s="76"/>
      <c r="O11" s="76"/>
      <c r="P11" s="76"/>
      <c r="Q11" s="76"/>
      <c r="R11" s="76"/>
      <c r="S11" s="76"/>
    </row>
    <row r="12" ht="21" customHeight="1" spans="1:19">
      <c r="A12" s="89" t="s">
        <v>201</v>
      </c>
      <c r="B12" s="90" t="s">
        <v>70</v>
      </c>
      <c r="C12" s="90" t="s">
        <v>244</v>
      </c>
      <c r="D12" s="91" t="s">
        <v>326</v>
      </c>
      <c r="E12" s="91" t="s">
        <v>325</v>
      </c>
      <c r="F12" s="91" t="s">
        <v>277</v>
      </c>
      <c r="G12" s="110">
        <v>100</v>
      </c>
      <c r="H12" s="76">
        <v>10000</v>
      </c>
      <c r="I12" s="76">
        <v>10000</v>
      </c>
      <c r="J12" s="76">
        <v>10000</v>
      </c>
      <c r="K12" s="76"/>
      <c r="L12" s="76"/>
      <c r="M12" s="76"/>
      <c r="N12" s="76"/>
      <c r="O12" s="76"/>
      <c r="P12" s="76"/>
      <c r="Q12" s="76"/>
      <c r="R12" s="76"/>
      <c r="S12" s="76"/>
    </row>
    <row r="13" ht="21" customHeight="1" spans="1:19">
      <c r="A13" s="89" t="s">
        <v>201</v>
      </c>
      <c r="B13" s="90" t="s">
        <v>70</v>
      </c>
      <c r="C13" s="90" t="s">
        <v>244</v>
      </c>
      <c r="D13" s="91" t="s">
        <v>326</v>
      </c>
      <c r="E13" s="91" t="s">
        <v>325</v>
      </c>
      <c r="F13" s="91" t="s">
        <v>277</v>
      </c>
      <c r="G13" s="110">
        <v>50</v>
      </c>
      <c r="H13" s="76">
        <v>5000</v>
      </c>
      <c r="I13" s="76">
        <v>5000</v>
      </c>
      <c r="J13" s="76">
        <v>5000</v>
      </c>
      <c r="K13" s="76"/>
      <c r="L13" s="76"/>
      <c r="M13" s="76"/>
      <c r="N13" s="76"/>
      <c r="O13" s="76"/>
      <c r="P13" s="76"/>
      <c r="Q13" s="76"/>
      <c r="R13" s="76"/>
      <c r="S13" s="76"/>
    </row>
    <row r="14" ht="21" customHeight="1" spans="1:19">
      <c r="A14" s="89" t="s">
        <v>201</v>
      </c>
      <c r="B14" s="90" t="s">
        <v>70</v>
      </c>
      <c r="C14" s="90" t="s">
        <v>244</v>
      </c>
      <c r="D14" s="91" t="s">
        <v>327</v>
      </c>
      <c r="E14" s="91" t="s">
        <v>325</v>
      </c>
      <c r="F14" s="91" t="s">
        <v>277</v>
      </c>
      <c r="G14" s="110">
        <v>90</v>
      </c>
      <c r="H14" s="76">
        <v>9000</v>
      </c>
      <c r="I14" s="76">
        <v>9000</v>
      </c>
      <c r="J14" s="76">
        <v>9000</v>
      </c>
      <c r="K14" s="76"/>
      <c r="L14" s="76"/>
      <c r="M14" s="76"/>
      <c r="N14" s="76"/>
      <c r="O14" s="76"/>
      <c r="P14" s="76"/>
      <c r="Q14" s="76"/>
      <c r="R14" s="76"/>
      <c r="S14" s="76"/>
    </row>
    <row r="15" ht="21" customHeight="1" spans="1:19">
      <c r="A15" s="89" t="s">
        <v>201</v>
      </c>
      <c r="B15" s="90" t="s">
        <v>70</v>
      </c>
      <c r="C15" s="90" t="s">
        <v>244</v>
      </c>
      <c r="D15" s="91" t="s">
        <v>327</v>
      </c>
      <c r="E15" s="91" t="s">
        <v>325</v>
      </c>
      <c r="F15" s="91" t="s">
        <v>277</v>
      </c>
      <c r="G15" s="110">
        <v>30</v>
      </c>
      <c r="H15" s="76">
        <v>3000</v>
      </c>
      <c r="I15" s="76">
        <v>3000</v>
      </c>
      <c r="J15" s="76">
        <v>3000</v>
      </c>
      <c r="K15" s="76"/>
      <c r="L15" s="76"/>
      <c r="M15" s="76"/>
      <c r="N15" s="76"/>
      <c r="O15" s="76"/>
      <c r="P15" s="76"/>
      <c r="Q15" s="76"/>
      <c r="R15" s="76"/>
      <c r="S15" s="76"/>
    </row>
    <row r="16" ht="21" customHeight="1" spans="1:19">
      <c r="A16" s="92" t="s">
        <v>174</v>
      </c>
      <c r="B16" s="93"/>
      <c r="C16" s="93"/>
      <c r="D16" s="94"/>
      <c r="E16" s="94"/>
      <c r="F16" s="94"/>
      <c r="G16" s="111"/>
      <c r="H16" s="76">
        <v>34500</v>
      </c>
      <c r="I16" s="76">
        <v>884500</v>
      </c>
      <c r="J16" s="76">
        <v>884500</v>
      </c>
      <c r="K16" s="76"/>
      <c r="L16" s="76"/>
      <c r="M16" s="76"/>
      <c r="N16" s="76"/>
      <c r="O16" s="76"/>
      <c r="P16" s="76"/>
      <c r="Q16" s="76"/>
      <c r="R16" s="76"/>
      <c r="S16" s="76"/>
    </row>
    <row r="17" ht="21" customHeight="1" spans="1:19">
      <c r="A17" s="112" t="s">
        <v>328</v>
      </c>
      <c r="B17" s="113"/>
      <c r="C17" s="113"/>
      <c r="D17" s="112"/>
      <c r="E17" s="112"/>
      <c r="F17" s="112"/>
      <c r="G17" s="114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</row>
  </sheetData>
  <mergeCells count="19">
    <mergeCell ref="A2:S2"/>
    <mergeCell ref="A3:H3"/>
    <mergeCell ref="I4:S4"/>
    <mergeCell ref="N5:S5"/>
    <mergeCell ref="A16:G16"/>
    <mergeCell ref="A17:S17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3"/>
      <c r="B1" s="80"/>
      <c r="C1" s="80"/>
      <c r="D1" s="80"/>
      <c r="E1" s="80"/>
      <c r="F1" s="80"/>
      <c r="G1" s="80"/>
      <c r="H1" s="73"/>
      <c r="I1" s="73"/>
      <c r="J1" s="73"/>
      <c r="K1" s="73"/>
      <c r="L1" s="73"/>
      <c r="M1" s="73"/>
      <c r="N1" s="95"/>
      <c r="O1" s="73"/>
      <c r="P1" s="73"/>
      <c r="Q1" s="80"/>
      <c r="R1" s="73"/>
      <c r="S1" s="103"/>
      <c r="T1" s="103" t="s">
        <v>329</v>
      </c>
    </row>
    <row r="2" ht="41.25" customHeight="1" spans="1:20">
      <c r="A2" s="69" t="str">
        <f>"2025"&amp;"年部门政府购买服务预算表"</f>
        <v>2025年部门政府购买服务预算表</v>
      </c>
      <c r="B2" s="63"/>
      <c r="C2" s="63"/>
      <c r="D2" s="63"/>
      <c r="E2" s="63"/>
      <c r="F2" s="63"/>
      <c r="G2" s="63"/>
      <c r="H2" s="81"/>
      <c r="I2" s="81"/>
      <c r="J2" s="81"/>
      <c r="K2" s="81"/>
      <c r="L2" s="81"/>
      <c r="M2" s="81"/>
      <c r="N2" s="96"/>
      <c r="O2" s="81"/>
      <c r="P2" s="81"/>
      <c r="Q2" s="63"/>
      <c r="R2" s="81"/>
      <c r="S2" s="96"/>
      <c r="T2" s="63"/>
    </row>
    <row r="3" ht="22.5" customHeight="1" spans="1:20">
      <c r="A3" s="70" t="str">
        <f>"单位名称："&amp;"昆明市官渡区云南大学附属会展学校"</f>
        <v>单位名称：昆明市官渡区云南大学附属会展学校</v>
      </c>
      <c r="B3" s="82"/>
      <c r="C3" s="82"/>
      <c r="D3" s="82"/>
      <c r="E3" s="82"/>
      <c r="F3" s="82"/>
      <c r="G3" s="82"/>
      <c r="H3" s="71"/>
      <c r="I3" s="71"/>
      <c r="J3" s="71"/>
      <c r="K3" s="71"/>
      <c r="L3" s="71"/>
      <c r="M3" s="71"/>
      <c r="N3" s="95"/>
      <c r="O3" s="73"/>
      <c r="P3" s="73"/>
      <c r="Q3" s="80"/>
      <c r="R3" s="73"/>
      <c r="S3" s="104"/>
      <c r="T3" s="103" t="s">
        <v>1</v>
      </c>
    </row>
    <row r="4" ht="24" customHeight="1" spans="1:20">
      <c r="A4" s="9" t="s">
        <v>183</v>
      </c>
      <c r="B4" s="83" t="s">
        <v>184</v>
      </c>
      <c r="C4" s="83" t="s">
        <v>313</v>
      </c>
      <c r="D4" s="83" t="s">
        <v>330</v>
      </c>
      <c r="E4" s="83" t="s">
        <v>331</v>
      </c>
      <c r="F4" s="83" t="s">
        <v>332</v>
      </c>
      <c r="G4" s="83" t="s">
        <v>333</v>
      </c>
      <c r="H4" s="84" t="s">
        <v>334</v>
      </c>
      <c r="I4" s="84" t="s">
        <v>335</v>
      </c>
      <c r="J4" s="97" t="s">
        <v>191</v>
      </c>
      <c r="K4" s="97"/>
      <c r="L4" s="97"/>
      <c r="M4" s="97"/>
      <c r="N4" s="98"/>
      <c r="O4" s="97"/>
      <c r="P4" s="97"/>
      <c r="Q4" s="77"/>
      <c r="R4" s="97"/>
      <c r="S4" s="98"/>
      <c r="T4" s="78"/>
    </row>
    <row r="5" ht="24" customHeight="1" spans="1:20">
      <c r="A5" s="14"/>
      <c r="B5" s="85"/>
      <c r="C5" s="85"/>
      <c r="D5" s="85"/>
      <c r="E5" s="85"/>
      <c r="F5" s="85"/>
      <c r="G5" s="85"/>
      <c r="H5" s="86"/>
      <c r="I5" s="86"/>
      <c r="J5" s="86" t="s">
        <v>55</v>
      </c>
      <c r="K5" s="86" t="s">
        <v>58</v>
      </c>
      <c r="L5" s="86" t="s">
        <v>319</v>
      </c>
      <c r="M5" s="86" t="s">
        <v>320</v>
      </c>
      <c r="N5" s="99" t="s">
        <v>321</v>
      </c>
      <c r="O5" s="100" t="s">
        <v>322</v>
      </c>
      <c r="P5" s="100"/>
      <c r="Q5" s="105"/>
      <c r="R5" s="100"/>
      <c r="S5" s="106"/>
      <c r="T5" s="87"/>
    </row>
    <row r="6" ht="54" customHeight="1" spans="1:20">
      <c r="A6" s="17"/>
      <c r="B6" s="87"/>
      <c r="C6" s="87"/>
      <c r="D6" s="87"/>
      <c r="E6" s="87"/>
      <c r="F6" s="87"/>
      <c r="G6" s="87"/>
      <c r="H6" s="88"/>
      <c r="I6" s="88"/>
      <c r="J6" s="88"/>
      <c r="K6" s="88" t="s">
        <v>57</v>
      </c>
      <c r="L6" s="88"/>
      <c r="M6" s="88"/>
      <c r="N6" s="101"/>
      <c r="O6" s="88" t="s">
        <v>57</v>
      </c>
      <c r="P6" s="88" t="s">
        <v>64</v>
      </c>
      <c r="Q6" s="87" t="s">
        <v>65</v>
      </c>
      <c r="R6" s="88" t="s">
        <v>66</v>
      </c>
      <c r="S6" s="101" t="s">
        <v>67</v>
      </c>
      <c r="T6" s="87" t="s">
        <v>68</v>
      </c>
    </row>
    <row r="7" ht="17.25" customHeight="1" spans="1:20">
      <c r="A7" s="18">
        <v>1</v>
      </c>
      <c r="B7" s="87">
        <v>2</v>
      </c>
      <c r="C7" s="18">
        <v>3</v>
      </c>
      <c r="D7" s="18">
        <v>4</v>
      </c>
      <c r="E7" s="87">
        <v>5</v>
      </c>
      <c r="F7" s="18">
        <v>6</v>
      </c>
      <c r="G7" s="18">
        <v>7</v>
      </c>
      <c r="H7" s="87">
        <v>8</v>
      </c>
      <c r="I7" s="18">
        <v>9</v>
      </c>
      <c r="J7" s="18">
        <v>10</v>
      </c>
      <c r="K7" s="87">
        <v>11</v>
      </c>
      <c r="L7" s="18">
        <v>12</v>
      </c>
      <c r="M7" s="18">
        <v>13</v>
      </c>
      <c r="N7" s="87">
        <v>14</v>
      </c>
      <c r="O7" s="18">
        <v>15</v>
      </c>
      <c r="P7" s="18">
        <v>16</v>
      </c>
      <c r="Q7" s="87">
        <v>17</v>
      </c>
      <c r="R7" s="18">
        <v>18</v>
      </c>
      <c r="S7" s="18">
        <v>19</v>
      </c>
      <c r="T7" s="18">
        <v>20</v>
      </c>
    </row>
    <row r="8" ht="21" customHeight="1" spans="1:20">
      <c r="A8" s="89"/>
      <c r="B8" s="90"/>
      <c r="C8" s="90"/>
      <c r="D8" s="90"/>
      <c r="E8" s="90"/>
      <c r="F8" s="90"/>
      <c r="G8" s="90"/>
      <c r="H8" s="91"/>
      <c r="I8" s="91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ht="21" customHeight="1" spans="1:20">
      <c r="A9" s="92" t="s">
        <v>174</v>
      </c>
      <c r="B9" s="93"/>
      <c r="C9" s="93"/>
      <c r="D9" s="93"/>
      <c r="E9" s="93"/>
      <c r="F9" s="93"/>
      <c r="G9" s="93"/>
      <c r="H9" s="94"/>
      <c r="I9" s="102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8"/>
  <sheetViews>
    <sheetView showZeros="0" workbookViewId="0">
      <selection activeCell="A1" sqref="A1"/>
    </sheetView>
  </sheetViews>
  <sheetFormatPr defaultColWidth="9.14166666666667" defaultRowHeight="14.25" customHeight="1" outlineLevelRow="7"/>
  <cols>
    <col min="1" max="1" width="37.7083333333333" customWidth="1"/>
    <col min="2" max="24" width="20" customWidth="1"/>
  </cols>
  <sheetData>
    <row r="1" ht="17.25" customHeight="1" spans="4:24">
      <c r="D1" s="68"/>
      <c r="W1" s="2"/>
      <c r="X1" s="2" t="s">
        <v>336</v>
      </c>
    </row>
    <row r="2" ht="41.25" customHeight="1" spans="1:24">
      <c r="A2" s="69" t="str">
        <f>"2025"&amp;"年市对下转移支付预算表"</f>
        <v>2025年市对下转移支付预算表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3"/>
      <c r="X2" s="63"/>
    </row>
    <row r="3" ht="18" customHeight="1" spans="1:24">
      <c r="A3" s="70" t="str">
        <f>"单位名称："&amp;"昆明市官渡区云南大学附属会展学校"</f>
        <v>单位名称：昆明市官渡区云南大学附属会展学校</v>
      </c>
      <c r="B3" s="71"/>
      <c r="C3" s="71"/>
      <c r="D3" s="72"/>
      <c r="E3" s="73"/>
      <c r="F3" s="73"/>
      <c r="G3" s="73"/>
      <c r="H3" s="73"/>
      <c r="I3" s="73"/>
      <c r="W3" s="7"/>
      <c r="X3" s="7" t="s">
        <v>1</v>
      </c>
    </row>
    <row r="4" ht="19.5" customHeight="1" spans="1:24">
      <c r="A4" s="26" t="s">
        <v>337</v>
      </c>
      <c r="B4" s="10" t="s">
        <v>191</v>
      </c>
      <c r="C4" s="11"/>
      <c r="D4" s="11"/>
      <c r="E4" s="10" t="s">
        <v>338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7"/>
      <c r="X4" s="78"/>
    </row>
    <row r="5" ht="40.5" customHeight="1" spans="1:24">
      <c r="A5" s="18"/>
      <c r="B5" s="27" t="s">
        <v>55</v>
      </c>
      <c r="C5" s="9" t="s">
        <v>58</v>
      </c>
      <c r="D5" s="74" t="s">
        <v>319</v>
      </c>
      <c r="E5" s="46" t="s">
        <v>339</v>
      </c>
      <c r="F5" s="46" t="s">
        <v>340</v>
      </c>
      <c r="G5" s="46" t="s">
        <v>341</v>
      </c>
      <c r="H5" s="46" t="s">
        <v>342</v>
      </c>
      <c r="I5" s="46" t="s">
        <v>343</v>
      </c>
      <c r="J5" s="46" t="s">
        <v>344</v>
      </c>
      <c r="K5" s="46" t="s">
        <v>345</v>
      </c>
      <c r="L5" s="46" t="s">
        <v>346</v>
      </c>
      <c r="M5" s="46" t="s">
        <v>347</v>
      </c>
      <c r="N5" s="46" t="s">
        <v>348</v>
      </c>
      <c r="O5" s="46" t="s">
        <v>349</v>
      </c>
      <c r="P5" s="46" t="s">
        <v>350</v>
      </c>
      <c r="Q5" s="46" t="s">
        <v>351</v>
      </c>
      <c r="R5" s="46" t="s">
        <v>352</v>
      </c>
      <c r="S5" s="46" t="s">
        <v>353</v>
      </c>
      <c r="T5" s="46" t="s">
        <v>354</v>
      </c>
      <c r="U5" s="46" t="s">
        <v>355</v>
      </c>
      <c r="V5" s="46" t="s">
        <v>356</v>
      </c>
      <c r="W5" s="46" t="s">
        <v>357</v>
      </c>
      <c r="X5" s="79" t="s">
        <v>358</v>
      </c>
    </row>
    <row r="6" ht="19.5" customHeight="1" spans="1:24">
      <c r="A6" s="19">
        <v>1</v>
      </c>
      <c r="B6" s="19">
        <v>2</v>
      </c>
      <c r="C6" s="19">
        <v>3</v>
      </c>
      <c r="D6" s="75">
        <v>4</v>
      </c>
      <c r="E6" s="34">
        <v>5</v>
      </c>
      <c r="F6" s="19">
        <v>6</v>
      </c>
      <c r="G6" s="19">
        <v>7</v>
      </c>
      <c r="H6" s="75">
        <v>8</v>
      </c>
      <c r="I6" s="19">
        <v>9</v>
      </c>
      <c r="J6" s="19">
        <v>10</v>
      </c>
      <c r="K6" s="19">
        <v>11</v>
      </c>
      <c r="L6" s="75">
        <v>12</v>
      </c>
      <c r="M6" s="19">
        <v>13</v>
      </c>
      <c r="N6" s="19">
        <v>14</v>
      </c>
      <c r="O6" s="19">
        <v>15</v>
      </c>
      <c r="P6" s="75">
        <v>16</v>
      </c>
      <c r="Q6" s="19">
        <v>17</v>
      </c>
      <c r="R6" s="19">
        <v>18</v>
      </c>
      <c r="S6" s="19">
        <v>19</v>
      </c>
      <c r="T6" s="75">
        <v>20</v>
      </c>
      <c r="U6" s="75">
        <v>21</v>
      </c>
      <c r="V6" s="75">
        <v>22</v>
      </c>
      <c r="W6" s="34">
        <v>23</v>
      </c>
      <c r="X6" s="34">
        <v>24</v>
      </c>
    </row>
    <row r="7" ht="19.5" customHeight="1" spans="1:24">
      <c r="A7" s="28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</row>
    <row r="8" ht="19.5" customHeight="1" spans="1:24">
      <c r="A8" s="6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359</v>
      </c>
    </row>
    <row r="2" ht="41.25" customHeight="1" spans="1:10">
      <c r="A2" s="62" t="str">
        <f>"2025"&amp;"年市对下转移支付绩效目标表"</f>
        <v>2025年市对下转移支付绩效目标表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">
      <c r="A3" s="4" t="str">
        <f>"单位名称："&amp;"昆明市官渡区云南大学附属会展学校"</f>
        <v>单位名称：昆明市官渡区云南大学附属会展学校</v>
      </c>
    </row>
    <row r="4" ht="44.25" customHeight="1" spans="1:10">
      <c r="A4" s="64" t="s">
        <v>337</v>
      </c>
      <c r="B4" s="64" t="s">
        <v>262</v>
      </c>
      <c r="C4" s="64" t="s">
        <v>263</v>
      </c>
      <c r="D4" s="64" t="s">
        <v>264</v>
      </c>
      <c r="E4" s="64" t="s">
        <v>265</v>
      </c>
      <c r="F4" s="65" t="s">
        <v>266</v>
      </c>
      <c r="G4" s="64" t="s">
        <v>267</v>
      </c>
      <c r="H4" s="65" t="s">
        <v>268</v>
      </c>
      <c r="I4" s="65" t="s">
        <v>269</v>
      </c>
      <c r="J4" s="64" t="s">
        <v>270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5">
        <v>6</v>
      </c>
      <c r="G5" s="64">
        <v>7</v>
      </c>
      <c r="H5" s="65">
        <v>8</v>
      </c>
      <c r="I5" s="65">
        <v>9</v>
      </c>
      <c r="J5" s="64">
        <v>10</v>
      </c>
    </row>
    <row r="6" ht="42" customHeight="1" spans="1:10">
      <c r="A6" s="28"/>
      <c r="B6" s="66"/>
      <c r="C6" s="66"/>
      <c r="D6" s="66"/>
      <c r="E6" s="52"/>
      <c r="F6" s="67"/>
      <c r="G6" s="52"/>
      <c r="H6" s="67"/>
      <c r="I6" s="67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workbookViewId="0">
      <selection activeCell="A1" sqref="A1:I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6" t="s">
        <v>360</v>
      </c>
      <c r="B1" s="37"/>
      <c r="C1" s="37"/>
      <c r="D1" s="38"/>
      <c r="E1" s="38"/>
      <c r="F1" s="38"/>
      <c r="G1" s="37"/>
      <c r="H1" s="37"/>
      <c r="I1" s="38"/>
    </row>
    <row r="2" ht="41.25" customHeight="1" spans="1:9">
      <c r="A2" s="39" t="str">
        <f>"2025"&amp;"年新增资产配置预算表"</f>
        <v>2025年新增资产配置预算表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"单位名称："&amp;"昆明市官渡区云南大学附属会展学校"</f>
        <v>单位名称：昆明市官渡区云南大学附属会展学校</v>
      </c>
      <c r="B3" s="43"/>
      <c r="C3" s="43"/>
      <c r="D3" s="44"/>
      <c r="F3" s="41"/>
      <c r="G3" s="40"/>
      <c r="H3" s="40"/>
      <c r="I3" s="61" t="s">
        <v>1</v>
      </c>
    </row>
    <row r="4" ht="28.5" customHeight="1" spans="1:9">
      <c r="A4" s="45" t="s">
        <v>183</v>
      </c>
      <c r="B4" s="46" t="s">
        <v>184</v>
      </c>
      <c r="C4" s="47" t="s">
        <v>361</v>
      </c>
      <c r="D4" s="45" t="s">
        <v>362</v>
      </c>
      <c r="E4" s="45" t="s">
        <v>363</v>
      </c>
      <c r="F4" s="45" t="s">
        <v>364</v>
      </c>
      <c r="G4" s="46" t="s">
        <v>365</v>
      </c>
      <c r="H4" s="34"/>
      <c r="I4" s="45"/>
    </row>
    <row r="5" ht="21" customHeight="1" spans="1:9">
      <c r="A5" s="47"/>
      <c r="B5" s="48"/>
      <c r="C5" s="48"/>
      <c r="D5" s="49"/>
      <c r="E5" s="48"/>
      <c r="F5" s="48"/>
      <c r="G5" s="46" t="s">
        <v>317</v>
      </c>
      <c r="H5" s="46" t="s">
        <v>366</v>
      </c>
      <c r="I5" s="46" t="s">
        <v>367</v>
      </c>
    </row>
    <row r="6" ht="17.25" customHeight="1" spans="1:9">
      <c r="A6" s="50" t="s">
        <v>82</v>
      </c>
      <c r="B6" s="51"/>
      <c r="C6" s="50">
        <v>2</v>
      </c>
      <c r="D6" s="52">
        <v>3</v>
      </c>
      <c r="E6" s="50">
        <v>4</v>
      </c>
      <c r="F6" s="51">
        <v>5</v>
      </c>
      <c r="G6" s="53">
        <v>6</v>
      </c>
      <c r="H6" s="52">
        <v>7</v>
      </c>
      <c r="I6" s="52">
        <v>8</v>
      </c>
    </row>
    <row r="7" ht="19.5" customHeight="1" spans="1:9">
      <c r="A7" s="54"/>
      <c r="B7" s="30"/>
      <c r="C7" s="30"/>
      <c r="D7" s="28"/>
      <c r="E7" s="20"/>
      <c r="F7" s="53"/>
      <c r="G7" s="55"/>
      <c r="H7" s="56"/>
      <c r="I7" s="56"/>
    </row>
    <row r="8" ht="19.5" customHeight="1" spans="1:9">
      <c r="A8" s="57" t="s">
        <v>55</v>
      </c>
      <c r="B8" s="58"/>
      <c r="C8" s="58"/>
      <c r="D8" s="59"/>
      <c r="E8" s="60"/>
      <c r="F8" s="60"/>
      <c r="G8" s="55"/>
      <c r="H8" s="56"/>
      <c r="I8" s="56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368</v>
      </c>
    </row>
    <row r="2" ht="41.25" customHeight="1" spans="1:11">
      <c r="A2" s="3" t="str">
        <f>"2025"&amp;"年上级转移支付补助项目支出预算表"</f>
        <v>2025年上级转移支付补助项目支出预算表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"单位名称："&amp;"昆明市官渡区云南大学附属会展学校"</f>
        <v>单位名称：昆明市官渡区云南大学附属会展学校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246</v>
      </c>
      <c r="B4" s="8" t="s">
        <v>186</v>
      </c>
      <c r="C4" s="8" t="s">
        <v>247</v>
      </c>
      <c r="D4" s="9" t="s">
        <v>187</v>
      </c>
      <c r="E4" s="9" t="s">
        <v>188</v>
      </c>
      <c r="F4" s="9" t="s">
        <v>248</v>
      </c>
      <c r="G4" s="9" t="s">
        <v>249</v>
      </c>
      <c r="H4" s="26" t="s">
        <v>55</v>
      </c>
      <c r="I4" s="10" t="s">
        <v>369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174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opLeftCell="D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370</v>
      </c>
    </row>
    <row r="2" ht="41.25" customHeight="1" spans="1:7">
      <c r="A2" s="3" t="str">
        <f>"2025"&amp;"年部门项目中期规划预算表"</f>
        <v>2025年部门项目中期规划预算表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"单位名称："&amp;"昆明市官渡区云南大学附属会展学校"</f>
        <v>单位名称：昆明市官渡区云南大学附属会展学校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247</v>
      </c>
      <c r="B4" s="8" t="s">
        <v>246</v>
      </c>
      <c r="C4" s="8" t="s">
        <v>186</v>
      </c>
      <c r="D4" s="9" t="s">
        <v>371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"2025"&amp;"年"</f>
        <v>2025年</v>
      </c>
      <c r="F5" s="9" t="str">
        <f>("2025"+1)&amp;"年"</f>
        <v>2026年</v>
      </c>
      <c r="G5" s="9" t="str">
        <f>("2025"+2)&amp;"年"</f>
        <v>2027年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578000</v>
      </c>
      <c r="F8" s="22"/>
      <c r="G8" s="22"/>
    </row>
    <row r="9" ht="18.75" customHeight="1" spans="1:7">
      <c r="A9" s="20"/>
      <c r="B9" s="20" t="s">
        <v>372</v>
      </c>
      <c r="C9" s="20" t="s">
        <v>258</v>
      </c>
      <c r="D9" s="20" t="s">
        <v>373</v>
      </c>
      <c r="E9" s="22">
        <v>578000</v>
      </c>
      <c r="F9" s="22"/>
      <c r="G9" s="22"/>
    </row>
    <row r="10" ht="18.75" customHeight="1" spans="1:7">
      <c r="A10" s="23" t="s">
        <v>55</v>
      </c>
      <c r="B10" s="24" t="s">
        <v>374</v>
      </c>
      <c r="C10" s="24"/>
      <c r="D10" s="25"/>
      <c r="E10" s="22">
        <v>578000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Q1" workbookViewId="0">
      <selection activeCell="A13" sqref="$A13:$XFD2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1" t="s">
        <v>52</v>
      </c>
    </row>
    <row r="2" ht="41.25" customHeight="1" spans="1:1">
      <c r="A2" s="39" t="str">
        <f>"2025"&amp;"年部门收入预算表"</f>
        <v>2025年部门收入预算表</v>
      </c>
    </row>
    <row r="3" ht="17.25" customHeight="1" spans="1:19">
      <c r="A3" s="42" t="str">
        <f>"单位名称："&amp;"昆明市官渡区云南大学附属会展学校"</f>
        <v>单位名称：昆明市官渡区云南大学附属会展学校</v>
      </c>
      <c r="S3" s="44" t="s">
        <v>1</v>
      </c>
    </row>
    <row r="4" ht="21.75" customHeight="1" spans="1:19">
      <c r="A4" s="181" t="s">
        <v>53</v>
      </c>
      <c r="B4" s="182" t="s">
        <v>54</v>
      </c>
      <c r="C4" s="182" t="s">
        <v>55</v>
      </c>
      <c r="D4" s="183" t="s">
        <v>56</v>
      </c>
      <c r="E4" s="183"/>
      <c r="F4" s="183"/>
      <c r="G4" s="183"/>
      <c r="H4" s="183"/>
      <c r="I4" s="129"/>
      <c r="J4" s="183"/>
      <c r="K4" s="183"/>
      <c r="L4" s="183"/>
      <c r="M4" s="183"/>
      <c r="N4" s="189"/>
      <c r="O4" s="183" t="s">
        <v>45</v>
      </c>
      <c r="P4" s="183"/>
      <c r="Q4" s="183"/>
      <c r="R4" s="183"/>
      <c r="S4" s="189"/>
    </row>
    <row r="5" ht="27" customHeight="1" spans="1:19">
      <c r="A5" s="184"/>
      <c r="B5" s="185"/>
      <c r="C5" s="185"/>
      <c r="D5" s="185" t="s">
        <v>57</v>
      </c>
      <c r="E5" s="185" t="s">
        <v>58</v>
      </c>
      <c r="F5" s="185" t="s">
        <v>59</v>
      </c>
      <c r="G5" s="185" t="s">
        <v>60</v>
      </c>
      <c r="H5" s="185" t="s">
        <v>61</v>
      </c>
      <c r="I5" s="190" t="s">
        <v>62</v>
      </c>
      <c r="J5" s="191"/>
      <c r="K5" s="191"/>
      <c r="L5" s="191"/>
      <c r="M5" s="191"/>
      <c r="N5" s="192"/>
      <c r="O5" s="185" t="s">
        <v>57</v>
      </c>
      <c r="P5" s="185" t="s">
        <v>58</v>
      </c>
      <c r="Q5" s="185" t="s">
        <v>59</v>
      </c>
      <c r="R5" s="185" t="s">
        <v>60</v>
      </c>
      <c r="S5" s="185" t="s">
        <v>63</v>
      </c>
    </row>
    <row r="6" ht="30" customHeight="1" spans="1:19">
      <c r="A6" s="186"/>
      <c r="B6" s="102"/>
      <c r="C6" s="111"/>
      <c r="D6" s="111"/>
      <c r="E6" s="111"/>
      <c r="F6" s="111"/>
      <c r="G6" s="111"/>
      <c r="H6" s="111"/>
      <c r="I6" s="67" t="s">
        <v>57</v>
      </c>
      <c r="J6" s="192" t="s">
        <v>64</v>
      </c>
      <c r="K6" s="192" t="s">
        <v>65</v>
      </c>
      <c r="L6" s="192" t="s">
        <v>66</v>
      </c>
      <c r="M6" s="192" t="s">
        <v>67</v>
      </c>
      <c r="N6" s="192" t="s">
        <v>68</v>
      </c>
      <c r="O6" s="193"/>
      <c r="P6" s="193"/>
      <c r="Q6" s="193"/>
      <c r="R6" s="193"/>
      <c r="S6" s="111"/>
    </row>
    <row r="7" ht="15" customHeight="1" spans="1:19">
      <c r="A7" s="187">
        <v>1</v>
      </c>
      <c r="B7" s="187">
        <v>2</v>
      </c>
      <c r="C7" s="187">
        <v>3</v>
      </c>
      <c r="D7" s="187">
        <v>4</v>
      </c>
      <c r="E7" s="187">
        <v>5</v>
      </c>
      <c r="F7" s="187">
        <v>6</v>
      </c>
      <c r="G7" s="187">
        <v>7</v>
      </c>
      <c r="H7" s="187">
        <v>8</v>
      </c>
      <c r="I7" s="67">
        <v>9</v>
      </c>
      <c r="J7" s="187">
        <v>10</v>
      </c>
      <c r="K7" s="187">
        <v>11</v>
      </c>
      <c r="L7" s="187">
        <v>12</v>
      </c>
      <c r="M7" s="187">
        <v>13</v>
      </c>
      <c r="N7" s="187">
        <v>14</v>
      </c>
      <c r="O7" s="187">
        <v>15</v>
      </c>
      <c r="P7" s="187">
        <v>16</v>
      </c>
      <c r="Q7" s="187">
        <v>17</v>
      </c>
      <c r="R7" s="187">
        <v>18</v>
      </c>
      <c r="S7" s="187">
        <v>19</v>
      </c>
    </row>
    <row r="8" ht="18" customHeight="1" spans="1:19">
      <c r="A8" s="20" t="s">
        <v>69</v>
      </c>
      <c r="B8" s="20" t="s">
        <v>70</v>
      </c>
      <c r="C8" s="76">
        <v>38936375.34</v>
      </c>
      <c r="D8" s="76">
        <v>38936375.34</v>
      </c>
      <c r="E8" s="76">
        <v>36643480.42</v>
      </c>
      <c r="F8" s="76"/>
      <c r="G8" s="76"/>
      <c r="H8" s="76"/>
      <c r="I8" s="76">
        <v>2292894.92</v>
      </c>
      <c r="J8" s="76"/>
      <c r="K8" s="76"/>
      <c r="L8" s="76"/>
      <c r="M8" s="76"/>
      <c r="N8" s="76">
        <v>2292894.92</v>
      </c>
      <c r="O8" s="76"/>
      <c r="P8" s="76"/>
      <c r="Q8" s="76"/>
      <c r="R8" s="76"/>
      <c r="S8" s="76"/>
    </row>
    <row r="9" ht="18" customHeight="1" spans="1:19">
      <c r="A9" s="47" t="s">
        <v>55</v>
      </c>
      <c r="B9" s="188"/>
      <c r="C9" s="76">
        <v>38936375.34</v>
      </c>
      <c r="D9" s="76">
        <v>38936375.34</v>
      </c>
      <c r="E9" s="76">
        <v>36643480.42</v>
      </c>
      <c r="F9" s="76"/>
      <c r="G9" s="76"/>
      <c r="H9" s="76"/>
      <c r="I9" s="76">
        <v>2292894.92</v>
      </c>
      <c r="J9" s="76"/>
      <c r="K9" s="76"/>
      <c r="L9" s="76"/>
      <c r="M9" s="76"/>
      <c r="N9" s="76">
        <v>2292894.92</v>
      </c>
      <c r="O9" s="76"/>
      <c r="P9" s="76"/>
      <c r="Q9" s="76"/>
      <c r="R9" s="76"/>
      <c r="S9" s="7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GridLines="0" showZeros="0" topLeftCell="G1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4" t="s">
        <v>71</v>
      </c>
    </row>
    <row r="2" ht="41.25" customHeight="1" spans="1:1">
      <c r="A2" s="39" t="str">
        <f>"2025"&amp;"年部门支出预算表"</f>
        <v>2025年部门支出预算表</v>
      </c>
    </row>
    <row r="3" ht="17.25" customHeight="1" spans="1:15">
      <c r="A3" s="42" t="str">
        <f>"单位名称："&amp;"昆明市官渡区云南大学附属会展学校"</f>
        <v>单位名称：昆明市官渡区云南大学附属会展学校</v>
      </c>
      <c r="O3" s="44" t="s">
        <v>1</v>
      </c>
    </row>
    <row r="4" ht="27" customHeight="1" spans="1:15">
      <c r="A4" s="167" t="s">
        <v>72</v>
      </c>
      <c r="B4" s="167" t="s">
        <v>73</v>
      </c>
      <c r="C4" s="167" t="s">
        <v>55</v>
      </c>
      <c r="D4" s="168" t="s">
        <v>58</v>
      </c>
      <c r="E4" s="169"/>
      <c r="F4" s="170"/>
      <c r="G4" s="171" t="s">
        <v>59</v>
      </c>
      <c r="H4" s="171" t="s">
        <v>60</v>
      </c>
      <c r="I4" s="171" t="s">
        <v>74</v>
      </c>
      <c r="J4" s="168" t="s">
        <v>62</v>
      </c>
      <c r="K4" s="169"/>
      <c r="L4" s="169"/>
      <c r="M4" s="169"/>
      <c r="N4" s="178"/>
      <c r="O4" s="179"/>
    </row>
    <row r="5" ht="42" customHeight="1" spans="1:15">
      <c r="A5" s="172"/>
      <c r="B5" s="172"/>
      <c r="C5" s="173"/>
      <c r="D5" s="174" t="s">
        <v>57</v>
      </c>
      <c r="E5" s="174" t="s">
        <v>75</v>
      </c>
      <c r="F5" s="174" t="s">
        <v>76</v>
      </c>
      <c r="G5" s="173"/>
      <c r="H5" s="173"/>
      <c r="I5" s="180"/>
      <c r="J5" s="174" t="s">
        <v>57</v>
      </c>
      <c r="K5" s="161" t="s">
        <v>77</v>
      </c>
      <c r="L5" s="161" t="s">
        <v>78</v>
      </c>
      <c r="M5" s="161" t="s">
        <v>79</v>
      </c>
      <c r="N5" s="161" t="s">
        <v>80</v>
      </c>
      <c r="O5" s="161" t="s">
        <v>81</v>
      </c>
    </row>
    <row r="6" ht="18" customHeight="1" spans="1:15">
      <c r="A6" s="50" t="s">
        <v>82</v>
      </c>
      <c r="B6" s="50" t="s">
        <v>83</v>
      </c>
      <c r="C6" s="50" t="s">
        <v>84</v>
      </c>
      <c r="D6" s="53" t="s">
        <v>85</v>
      </c>
      <c r="E6" s="53" t="s">
        <v>86</v>
      </c>
      <c r="F6" s="53" t="s">
        <v>87</v>
      </c>
      <c r="G6" s="53" t="s">
        <v>88</v>
      </c>
      <c r="H6" s="53" t="s">
        <v>89</v>
      </c>
      <c r="I6" s="53" t="s">
        <v>90</v>
      </c>
      <c r="J6" s="53" t="s">
        <v>91</v>
      </c>
      <c r="K6" s="53" t="s">
        <v>92</v>
      </c>
      <c r="L6" s="53" t="s">
        <v>93</v>
      </c>
      <c r="M6" s="53" t="s">
        <v>94</v>
      </c>
      <c r="N6" s="50" t="s">
        <v>95</v>
      </c>
      <c r="O6" s="53" t="s">
        <v>96</v>
      </c>
    </row>
    <row r="7" ht="21" customHeight="1" spans="1:15">
      <c r="A7" s="54" t="s">
        <v>97</v>
      </c>
      <c r="B7" s="54" t="s">
        <v>98</v>
      </c>
      <c r="C7" s="76">
        <v>34311055.41</v>
      </c>
      <c r="D7" s="76">
        <v>32024160.49</v>
      </c>
      <c r="E7" s="76">
        <v>31446160.49</v>
      </c>
      <c r="F7" s="76">
        <v>578000</v>
      </c>
      <c r="G7" s="76"/>
      <c r="H7" s="76"/>
      <c r="I7" s="76"/>
      <c r="J7" s="76">
        <v>2286894.92</v>
      </c>
      <c r="K7" s="76"/>
      <c r="L7" s="76"/>
      <c r="M7" s="76"/>
      <c r="N7" s="76"/>
      <c r="O7" s="76">
        <v>2286894.92</v>
      </c>
    </row>
    <row r="8" ht="21" customHeight="1" spans="1:15">
      <c r="A8" s="175" t="s">
        <v>99</v>
      </c>
      <c r="B8" s="175" t="s">
        <v>100</v>
      </c>
      <c r="C8" s="76">
        <v>34284835.41</v>
      </c>
      <c r="D8" s="76">
        <v>31997940.49</v>
      </c>
      <c r="E8" s="76">
        <v>31419940.49</v>
      </c>
      <c r="F8" s="76">
        <v>578000</v>
      </c>
      <c r="G8" s="76"/>
      <c r="H8" s="76"/>
      <c r="I8" s="76"/>
      <c r="J8" s="76">
        <v>2286894.92</v>
      </c>
      <c r="K8" s="76"/>
      <c r="L8" s="76"/>
      <c r="M8" s="76"/>
      <c r="N8" s="76"/>
      <c r="O8" s="76">
        <v>2286894.92</v>
      </c>
    </row>
    <row r="9" ht="21" customHeight="1" spans="1:15">
      <c r="A9" s="176" t="s">
        <v>101</v>
      </c>
      <c r="B9" s="176" t="s">
        <v>102</v>
      </c>
      <c r="C9" s="76">
        <v>20895168.57</v>
      </c>
      <c r="D9" s="76">
        <v>19342441.09</v>
      </c>
      <c r="E9" s="76">
        <v>18950041.09</v>
      </c>
      <c r="F9" s="76">
        <v>392400</v>
      </c>
      <c r="G9" s="76"/>
      <c r="H9" s="76"/>
      <c r="I9" s="76"/>
      <c r="J9" s="76">
        <v>1552727.48</v>
      </c>
      <c r="K9" s="76"/>
      <c r="L9" s="76"/>
      <c r="M9" s="76"/>
      <c r="N9" s="76"/>
      <c r="O9" s="76">
        <v>1552727.48</v>
      </c>
    </row>
    <row r="10" ht="21" customHeight="1" spans="1:15">
      <c r="A10" s="176" t="s">
        <v>103</v>
      </c>
      <c r="B10" s="176" t="s">
        <v>104</v>
      </c>
      <c r="C10" s="76">
        <v>13389666.84</v>
      </c>
      <c r="D10" s="76">
        <v>12655499.4</v>
      </c>
      <c r="E10" s="76">
        <v>12469899.4</v>
      </c>
      <c r="F10" s="76">
        <v>185600</v>
      </c>
      <c r="G10" s="76"/>
      <c r="H10" s="76"/>
      <c r="I10" s="76"/>
      <c r="J10" s="76">
        <v>734167.44</v>
      </c>
      <c r="K10" s="76"/>
      <c r="L10" s="76"/>
      <c r="M10" s="76"/>
      <c r="N10" s="76"/>
      <c r="O10" s="76">
        <v>734167.44</v>
      </c>
    </row>
    <row r="11" ht="21" customHeight="1" spans="1:15">
      <c r="A11" s="175" t="s">
        <v>105</v>
      </c>
      <c r="B11" s="175" t="s">
        <v>106</v>
      </c>
      <c r="C11" s="76">
        <v>26220</v>
      </c>
      <c r="D11" s="76">
        <v>26220</v>
      </c>
      <c r="E11" s="76">
        <v>26220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ht="21" customHeight="1" spans="1:15">
      <c r="A12" s="176" t="s">
        <v>107</v>
      </c>
      <c r="B12" s="176" t="s">
        <v>108</v>
      </c>
      <c r="C12" s="76">
        <v>26220</v>
      </c>
      <c r="D12" s="76">
        <v>26220</v>
      </c>
      <c r="E12" s="76">
        <v>26220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54" t="s">
        <v>109</v>
      </c>
      <c r="B13" s="54" t="s">
        <v>110</v>
      </c>
      <c r="C13" s="76">
        <v>2100995.04</v>
      </c>
      <c r="D13" s="76">
        <v>2100995.04</v>
      </c>
      <c r="E13" s="76">
        <v>2100995.04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175" t="s">
        <v>111</v>
      </c>
      <c r="B14" s="175" t="s">
        <v>112</v>
      </c>
      <c r="C14" s="76">
        <v>2100995.04</v>
      </c>
      <c r="D14" s="76">
        <v>2100995.04</v>
      </c>
      <c r="E14" s="76">
        <v>2100995.04</v>
      </c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5">
      <c r="A15" s="176" t="s">
        <v>113</v>
      </c>
      <c r="B15" s="176" t="s">
        <v>114</v>
      </c>
      <c r="C15" s="76">
        <v>1582115.04</v>
      </c>
      <c r="D15" s="76">
        <v>1582115.04</v>
      </c>
      <c r="E15" s="76">
        <v>1582115.04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5">
      <c r="A16" s="176" t="s">
        <v>115</v>
      </c>
      <c r="B16" s="176" t="s">
        <v>116</v>
      </c>
      <c r="C16" s="76">
        <v>518880</v>
      </c>
      <c r="D16" s="76">
        <v>518880</v>
      </c>
      <c r="E16" s="76">
        <v>518880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54" t="s">
        <v>117</v>
      </c>
      <c r="B17" s="54" t="s">
        <v>118</v>
      </c>
      <c r="C17" s="76">
        <v>1698856.89</v>
      </c>
      <c r="D17" s="76">
        <v>1698856.89</v>
      </c>
      <c r="E17" s="76">
        <v>1698856.89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175" t="s">
        <v>119</v>
      </c>
      <c r="B18" s="175" t="s">
        <v>120</v>
      </c>
      <c r="C18" s="76">
        <v>1698856.89</v>
      </c>
      <c r="D18" s="76">
        <v>1698856.89</v>
      </c>
      <c r="E18" s="76">
        <v>1698856.89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176" t="s">
        <v>121</v>
      </c>
      <c r="B19" s="176" t="s">
        <v>122</v>
      </c>
      <c r="C19" s="76">
        <v>864893.06</v>
      </c>
      <c r="D19" s="76">
        <v>864893.06</v>
      </c>
      <c r="E19" s="76">
        <v>864893.06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176" t="s">
        <v>123</v>
      </c>
      <c r="B20" s="176" t="s">
        <v>124</v>
      </c>
      <c r="C20" s="76">
        <v>494410.95</v>
      </c>
      <c r="D20" s="76">
        <v>494410.95</v>
      </c>
      <c r="E20" s="76">
        <v>494410.95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176" t="s">
        <v>125</v>
      </c>
      <c r="B21" s="176" t="s">
        <v>126</v>
      </c>
      <c r="C21" s="76">
        <v>339552.88</v>
      </c>
      <c r="D21" s="76">
        <v>339552.88</v>
      </c>
      <c r="E21" s="76">
        <v>339552.88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54" t="s">
        <v>127</v>
      </c>
      <c r="B22" s="54" t="s">
        <v>128</v>
      </c>
      <c r="C22" s="76">
        <v>819468</v>
      </c>
      <c r="D22" s="76">
        <v>819468</v>
      </c>
      <c r="E22" s="76">
        <v>819468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ht="21" customHeight="1" spans="1:15">
      <c r="A23" s="175" t="s">
        <v>129</v>
      </c>
      <c r="B23" s="175" t="s">
        <v>130</v>
      </c>
      <c r="C23" s="76">
        <v>819468</v>
      </c>
      <c r="D23" s="76">
        <v>819468</v>
      </c>
      <c r="E23" s="76">
        <v>819468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</row>
    <row r="24" ht="21" customHeight="1" spans="1:15">
      <c r="A24" s="176" t="s">
        <v>131</v>
      </c>
      <c r="B24" s="176" t="s">
        <v>132</v>
      </c>
      <c r="C24" s="76">
        <v>819468</v>
      </c>
      <c r="D24" s="76">
        <v>819468</v>
      </c>
      <c r="E24" s="76">
        <v>819468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</row>
    <row r="25" ht="21" customHeight="1" spans="1:15">
      <c r="A25" s="54" t="s">
        <v>133</v>
      </c>
      <c r="B25" s="54" t="s">
        <v>81</v>
      </c>
      <c r="C25" s="76">
        <v>6000</v>
      </c>
      <c r="D25" s="76"/>
      <c r="E25" s="76"/>
      <c r="F25" s="76"/>
      <c r="G25" s="76"/>
      <c r="H25" s="76"/>
      <c r="I25" s="76"/>
      <c r="J25" s="76">
        <v>6000</v>
      </c>
      <c r="K25" s="76"/>
      <c r="L25" s="76"/>
      <c r="M25" s="76"/>
      <c r="N25" s="76"/>
      <c r="O25" s="76">
        <v>6000</v>
      </c>
    </row>
    <row r="26" ht="21" customHeight="1" spans="1:15">
      <c r="A26" s="175" t="s">
        <v>134</v>
      </c>
      <c r="B26" s="175" t="s">
        <v>81</v>
      </c>
      <c r="C26" s="76">
        <v>6000</v>
      </c>
      <c r="D26" s="76"/>
      <c r="E26" s="76"/>
      <c r="F26" s="76"/>
      <c r="G26" s="76"/>
      <c r="H26" s="76"/>
      <c r="I26" s="76"/>
      <c r="J26" s="76">
        <v>6000</v>
      </c>
      <c r="K26" s="76"/>
      <c r="L26" s="76"/>
      <c r="M26" s="76"/>
      <c r="N26" s="76"/>
      <c r="O26" s="76">
        <v>6000</v>
      </c>
    </row>
    <row r="27" ht="21" customHeight="1" spans="1:15">
      <c r="A27" s="176" t="s">
        <v>135</v>
      </c>
      <c r="B27" s="176" t="s">
        <v>81</v>
      </c>
      <c r="C27" s="76">
        <v>6000</v>
      </c>
      <c r="D27" s="76"/>
      <c r="E27" s="76"/>
      <c r="F27" s="76"/>
      <c r="G27" s="76"/>
      <c r="H27" s="76"/>
      <c r="I27" s="76"/>
      <c r="J27" s="76">
        <v>6000</v>
      </c>
      <c r="K27" s="76"/>
      <c r="L27" s="76"/>
      <c r="M27" s="76"/>
      <c r="N27" s="76"/>
      <c r="O27" s="76">
        <v>6000</v>
      </c>
    </row>
    <row r="28" ht="21" customHeight="1" spans="1:15">
      <c r="A28" s="177" t="s">
        <v>55</v>
      </c>
      <c r="B28" s="33"/>
      <c r="C28" s="76">
        <v>38936375.34</v>
      </c>
      <c r="D28" s="76">
        <v>36643480.42</v>
      </c>
      <c r="E28" s="76">
        <v>36065480.42</v>
      </c>
      <c r="F28" s="76">
        <v>578000</v>
      </c>
      <c r="G28" s="76"/>
      <c r="H28" s="76"/>
      <c r="I28" s="76"/>
      <c r="J28" s="76">
        <v>2292894.92</v>
      </c>
      <c r="K28" s="76"/>
      <c r="L28" s="76"/>
      <c r="M28" s="76"/>
      <c r="N28" s="76"/>
      <c r="O28" s="76">
        <v>2292894.92</v>
      </c>
    </row>
  </sheetData>
  <mergeCells count="12">
    <mergeCell ref="A1:O1"/>
    <mergeCell ref="A2:O2"/>
    <mergeCell ref="A3:B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136</v>
      </c>
    </row>
    <row r="2" ht="41.25" customHeight="1" spans="1:1">
      <c r="A2" s="39" t="str">
        <f>"2025"&amp;"年部门财政拨款收支预算总表"</f>
        <v>2025年部门财政拨款收支预算总表</v>
      </c>
    </row>
    <row r="3" ht="17.25" customHeight="1" spans="1:4">
      <c r="A3" s="42" t="str">
        <f>"单位名称："&amp;"昆明市官渡区云南大学附属会展学校"</f>
        <v>单位名称：昆明市官渡区云南大学附属会展学校</v>
      </c>
      <c r="B3" s="160"/>
      <c r="D3" s="44" t="s">
        <v>1</v>
      </c>
    </row>
    <row r="4" ht="17.25" customHeight="1" spans="1:4">
      <c r="A4" s="161" t="s">
        <v>2</v>
      </c>
      <c r="B4" s="162"/>
      <c r="C4" s="161" t="s">
        <v>3</v>
      </c>
      <c r="D4" s="162"/>
    </row>
    <row r="5" ht="18.75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6.5" customHeight="1" spans="1:4">
      <c r="A6" s="163" t="s">
        <v>137</v>
      </c>
      <c r="B6" s="76">
        <v>36643480.42</v>
      </c>
      <c r="C6" s="163" t="s">
        <v>138</v>
      </c>
      <c r="D6" s="76">
        <v>36643480.42</v>
      </c>
    </row>
    <row r="7" ht="16.5" customHeight="1" spans="1:4">
      <c r="A7" s="163" t="s">
        <v>139</v>
      </c>
      <c r="B7" s="76">
        <v>36643480.42</v>
      </c>
      <c r="C7" s="163" t="s">
        <v>140</v>
      </c>
      <c r="D7" s="76"/>
    </row>
    <row r="8" ht="16.5" customHeight="1" spans="1:4">
      <c r="A8" s="163" t="s">
        <v>141</v>
      </c>
      <c r="B8" s="76"/>
      <c r="C8" s="163" t="s">
        <v>142</v>
      </c>
      <c r="D8" s="76"/>
    </row>
    <row r="9" ht="16.5" customHeight="1" spans="1:4">
      <c r="A9" s="163" t="s">
        <v>143</v>
      </c>
      <c r="B9" s="76"/>
      <c r="C9" s="163" t="s">
        <v>144</v>
      </c>
      <c r="D9" s="76"/>
    </row>
    <row r="10" ht="16.5" customHeight="1" spans="1:4">
      <c r="A10" s="163" t="s">
        <v>145</v>
      </c>
      <c r="B10" s="76"/>
      <c r="C10" s="163" t="s">
        <v>146</v>
      </c>
      <c r="D10" s="76"/>
    </row>
    <row r="11" ht="16.5" customHeight="1" spans="1:4">
      <c r="A11" s="163" t="s">
        <v>139</v>
      </c>
      <c r="B11" s="76"/>
      <c r="C11" s="163" t="s">
        <v>147</v>
      </c>
      <c r="D11" s="76">
        <v>32024160.49</v>
      </c>
    </row>
    <row r="12" ht="16.5" customHeight="1" spans="1:4">
      <c r="A12" s="143" t="s">
        <v>141</v>
      </c>
      <c r="B12" s="76"/>
      <c r="C12" s="66" t="s">
        <v>148</v>
      </c>
      <c r="D12" s="76"/>
    </row>
    <row r="13" ht="16.5" customHeight="1" spans="1:4">
      <c r="A13" s="143" t="s">
        <v>143</v>
      </c>
      <c r="B13" s="76"/>
      <c r="C13" s="66" t="s">
        <v>149</v>
      </c>
      <c r="D13" s="76"/>
    </row>
    <row r="14" ht="16.5" customHeight="1" spans="1:4">
      <c r="A14" s="164"/>
      <c r="B14" s="76"/>
      <c r="C14" s="66" t="s">
        <v>150</v>
      </c>
      <c r="D14" s="76">
        <v>2100995.04</v>
      </c>
    </row>
    <row r="15" ht="16.5" customHeight="1" spans="1:4">
      <c r="A15" s="164"/>
      <c r="B15" s="76"/>
      <c r="C15" s="66" t="s">
        <v>151</v>
      </c>
      <c r="D15" s="76">
        <v>1698856.89</v>
      </c>
    </row>
    <row r="16" ht="16.5" customHeight="1" spans="1:4">
      <c r="A16" s="164"/>
      <c r="B16" s="76"/>
      <c r="C16" s="66" t="s">
        <v>152</v>
      </c>
      <c r="D16" s="76"/>
    </row>
    <row r="17" ht="16.5" customHeight="1" spans="1:4">
      <c r="A17" s="164"/>
      <c r="B17" s="76"/>
      <c r="C17" s="66" t="s">
        <v>153</v>
      </c>
      <c r="D17" s="76"/>
    </row>
    <row r="18" ht="16.5" customHeight="1" spans="1:4">
      <c r="A18" s="164"/>
      <c r="B18" s="76"/>
      <c r="C18" s="66" t="s">
        <v>154</v>
      </c>
      <c r="D18" s="76"/>
    </row>
    <row r="19" ht="16.5" customHeight="1" spans="1:4">
      <c r="A19" s="164"/>
      <c r="B19" s="76"/>
      <c r="C19" s="66" t="s">
        <v>155</v>
      </c>
      <c r="D19" s="76"/>
    </row>
    <row r="20" ht="16.5" customHeight="1" spans="1:4">
      <c r="A20" s="164"/>
      <c r="B20" s="76"/>
      <c r="C20" s="66" t="s">
        <v>156</v>
      </c>
      <c r="D20" s="76"/>
    </row>
    <row r="21" ht="16.5" customHeight="1" spans="1:4">
      <c r="A21" s="164"/>
      <c r="B21" s="76"/>
      <c r="C21" s="66" t="s">
        <v>157</v>
      </c>
      <c r="D21" s="76"/>
    </row>
    <row r="22" ht="16.5" customHeight="1" spans="1:4">
      <c r="A22" s="164"/>
      <c r="B22" s="76"/>
      <c r="C22" s="66" t="s">
        <v>158</v>
      </c>
      <c r="D22" s="76"/>
    </row>
    <row r="23" ht="16.5" customHeight="1" spans="1:4">
      <c r="A23" s="164"/>
      <c r="B23" s="76"/>
      <c r="C23" s="66" t="s">
        <v>159</v>
      </c>
      <c r="D23" s="76"/>
    </row>
    <row r="24" ht="16.5" customHeight="1" spans="1:4">
      <c r="A24" s="164"/>
      <c r="B24" s="76"/>
      <c r="C24" s="66" t="s">
        <v>160</v>
      </c>
      <c r="D24" s="76"/>
    </row>
    <row r="25" ht="16.5" customHeight="1" spans="1:4">
      <c r="A25" s="164"/>
      <c r="B25" s="76"/>
      <c r="C25" s="66" t="s">
        <v>161</v>
      </c>
      <c r="D25" s="76">
        <v>819468</v>
      </c>
    </row>
    <row r="26" ht="16.5" customHeight="1" spans="1:4">
      <c r="A26" s="164"/>
      <c r="B26" s="76"/>
      <c r="C26" s="66" t="s">
        <v>162</v>
      </c>
      <c r="D26" s="76"/>
    </row>
    <row r="27" ht="16.5" customHeight="1" spans="1:4">
      <c r="A27" s="164"/>
      <c r="B27" s="76"/>
      <c r="C27" s="66" t="s">
        <v>163</v>
      </c>
      <c r="D27" s="76"/>
    </row>
    <row r="28" ht="16.5" customHeight="1" spans="1:4">
      <c r="A28" s="164"/>
      <c r="B28" s="76"/>
      <c r="C28" s="66" t="s">
        <v>164</v>
      </c>
      <c r="D28" s="76"/>
    </row>
    <row r="29" ht="16.5" customHeight="1" spans="1:4">
      <c r="A29" s="164"/>
      <c r="B29" s="76"/>
      <c r="C29" s="66" t="s">
        <v>165</v>
      </c>
      <c r="D29" s="76"/>
    </row>
    <row r="30" ht="16.5" customHeight="1" spans="1:4">
      <c r="A30" s="164"/>
      <c r="B30" s="76"/>
      <c r="C30" s="66" t="s">
        <v>166</v>
      </c>
      <c r="D30" s="76"/>
    </row>
    <row r="31" ht="16.5" customHeight="1" spans="1:4">
      <c r="A31" s="164"/>
      <c r="B31" s="76"/>
      <c r="C31" s="143" t="s">
        <v>167</v>
      </c>
      <c r="D31" s="76"/>
    </row>
    <row r="32" ht="16.5" customHeight="1" spans="1:4">
      <c r="A32" s="164"/>
      <c r="B32" s="76"/>
      <c r="C32" s="143" t="s">
        <v>168</v>
      </c>
      <c r="D32" s="76"/>
    </row>
    <row r="33" ht="16.5" customHeight="1" spans="1:4">
      <c r="A33" s="164"/>
      <c r="B33" s="76"/>
      <c r="C33" s="28" t="s">
        <v>169</v>
      </c>
      <c r="D33" s="76"/>
    </row>
    <row r="34" ht="15" customHeight="1" spans="1:4">
      <c r="A34" s="165" t="s">
        <v>50</v>
      </c>
      <c r="B34" s="166">
        <v>36643480.42</v>
      </c>
      <c r="C34" s="165" t="s">
        <v>51</v>
      </c>
      <c r="D34" s="166">
        <v>36643480.42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3"/>
      <c r="F1" s="68"/>
      <c r="G1" s="138" t="s">
        <v>170</v>
      </c>
    </row>
    <row r="2" ht="41.25" customHeight="1" spans="1:7">
      <c r="A2" s="122" t="str">
        <f>"2025"&amp;"年一般公共预算支出预算表（按功能科目分类）"</f>
        <v>2025年一般公共预算支出预算表（按功能科目分类）</v>
      </c>
      <c r="B2" s="122"/>
      <c r="C2" s="122"/>
      <c r="D2" s="122"/>
      <c r="E2" s="122"/>
      <c r="F2" s="122"/>
      <c r="G2" s="122"/>
    </row>
    <row r="3" ht="18" customHeight="1" spans="1:7">
      <c r="A3" s="4" t="str">
        <f>"单位名称："&amp;"昆明市官渡区云南大学附属会展学校"</f>
        <v>单位名称：昆明市官渡区云南大学附属会展学校</v>
      </c>
      <c r="F3" s="119"/>
      <c r="G3" s="138" t="s">
        <v>1</v>
      </c>
    </row>
    <row r="4" ht="20.25" customHeight="1" spans="1:7">
      <c r="A4" s="155" t="s">
        <v>171</v>
      </c>
      <c r="B4" s="156"/>
      <c r="C4" s="123" t="s">
        <v>55</v>
      </c>
      <c r="D4" s="146" t="s">
        <v>75</v>
      </c>
      <c r="E4" s="11"/>
      <c r="F4" s="12"/>
      <c r="G4" s="135" t="s">
        <v>76</v>
      </c>
    </row>
    <row r="5" ht="20.25" customHeight="1" spans="1:7">
      <c r="A5" s="157" t="s">
        <v>72</v>
      </c>
      <c r="B5" s="157" t="s">
        <v>73</v>
      </c>
      <c r="C5" s="18"/>
      <c r="D5" s="128" t="s">
        <v>57</v>
      </c>
      <c r="E5" s="128" t="s">
        <v>172</v>
      </c>
      <c r="F5" s="128" t="s">
        <v>173</v>
      </c>
      <c r="G5" s="137"/>
    </row>
    <row r="6" ht="15" customHeight="1" spans="1:7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  <c r="G6" s="57" t="s">
        <v>88</v>
      </c>
    </row>
    <row r="7" ht="18" customHeight="1" spans="1:7">
      <c r="A7" s="28" t="s">
        <v>97</v>
      </c>
      <c r="B7" s="28" t="s">
        <v>98</v>
      </c>
      <c r="C7" s="76">
        <v>32024160.49</v>
      </c>
      <c r="D7" s="76">
        <v>31446160.49</v>
      </c>
      <c r="E7" s="76">
        <v>29950966.49</v>
      </c>
      <c r="F7" s="76">
        <v>1495194</v>
      </c>
      <c r="G7" s="76">
        <v>578000</v>
      </c>
    </row>
    <row r="8" ht="18" customHeight="1" spans="1:7">
      <c r="A8" s="132" t="s">
        <v>99</v>
      </c>
      <c r="B8" s="132" t="s">
        <v>100</v>
      </c>
      <c r="C8" s="76">
        <v>31997940.49</v>
      </c>
      <c r="D8" s="76">
        <v>31419940.49</v>
      </c>
      <c r="E8" s="76">
        <v>29950966.49</v>
      </c>
      <c r="F8" s="76">
        <v>1468974</v>
      </c>
      <c r="G8" s="76">
        <v>578000</v>
      </c>
    </row>
    <row r="9" ht="18" customHeight="1" spans="1:7">
      <c r="A9" s="158" t="s">
        <v>101</v>
      </c>
      <c r="B9" s="158" t="s">
        <v>102</v>
      </c>
      <c r="C9" s="76">
        <v>19342441.09</v>
      </c>
      <c r="D9" s="76">
        <v>18950041.09</v>
      </c>
      <c r="E9" s="76">
        <v>18031555.09</v>
      </c>
      <c r="F9" s="76">
        <v>918486</v>
      </c>
      <c r="G9" s="76">
        <v>392400</v>
      </c>
    </row>
    <row r="10" ht="18" customHeight="1" spans="1:7">
      <c r="A10" s="158" t="s">
        <v>103</v>
      </c>
      <c r="B10" s="158" t="s">
        <v>104</v>
      </c>
      <c r="C10" s="76">
        <v>12655499.4</v>
      </c>
      <c r="D10" s="76">
        <v>12469899.4</v>
      </c>
      <c r="E10" s="76">
        <v>11919411.4</v>
      </c>
      <c r="F10" s="76">
        <v>550488</v>
      </c>
      <c r="G10" s="76">
        <v>185600</v>
      </c>
    </row>
    <row r="11" ht="18" customHeight="1" spans="1:7">
      <c r="A11" s="132" t="s">
        <v>105</v>
      </c>
      <c r="B11" s="132" t="s">
        <v>106</v>
      </c>
      <c r="C11" s="76">
        <v>26220</v>
      </c>
      <c r="D11" s="76">
        <v>26220</v>
      </c>
      <c r="E11" s="76"/>
      <c r="F11" s="76">
        <v>26220</v>
      </c>
      <c r="G11" s="76"/>
    </row>
    <row r="12" ht="18" customHeight="1" spans="1:7">
      <c r="A12" s="158" t="s">
        <v>107</v>
      </c>
      <c r="B12" s="158" t="s">
        <v>108</v>
      </c>
      <c r="C12" s="76">
        <v>26220</v>
      </c>
      <c r="D12" s="76">
        <v>26220</v>
      </c>
      <c r="E12" s="76"/>
      <c r="F12" s="76">
        <v>26220</v>
      </c>
      <c r="G12" s="76"/>
    </row>
    <row r="13" ht="18" customHeight="1" spans="1:7">
      <c r="A13" s="28" t="s">
        <v>109</v>
      </c>
      <c r="B13" s="28" t="s">
        <v>110</v>
      </c>
      <c r="C13" s="76">
        <v>2100995.04</v>
      </c>
      <c r="D13" s="76">
        <v>2100995.04</v>
      </c>
      <c r="E13" s="76">
        <v>2100995.04</v>
      </c>
      <c r="F13" s="76"/>
      <c r="G13" s="76"/>
    </row>
    <row r="14" ht="18" customHeight="1" spans="1:7">
      <c r="A14" s="132" t="s">
        <v>111</v>
      </c>
      <c r="B14" s="132" t="s">
        <v>112</v>
      </c>
      <c r="C14" s="76">
        <v>2100995.04</v>
      </c>
      <c r="D14" s="76">
        <v>2100995.04</v>
      </c>
      <c r="E14" s="76">
        <v>2100995.04</v>
      </c>
      <c r="F14" s="76"/>
      <c r="G14" s="76"/>
    </row>
    <row r="15" ht="18" customHeight="1" spans="1:7">
      <c r="A15" s="158" t="s">
        <v>113</v>
      </c>
      <c r="B15" s="158" t="s">
        <v>114</v>
      </c>
      <c r="C15" s="76">
        <v>1582115.04</v>
      </c>
      <c r="D15" s="76">
        <v>1582115.04</v>
      </c>
      <c r="E15" s="76">
        <v>1582115.04</v>
      </c>
      <c r="F15" s="76"/>
      <c r="G15" s="76"/>
    </row>
    <row r="16" ht="18" customHeight="1" spans="1:7">
      <c r="A16" s="158" t="s">
        <v>115</v>
      </c>
      <c r="B16" s="158" t="s">
        <v>116</v>
      </c>
      <c r="C16" s="76">
        <v>518880</v>
      </c>
      <c r="D16" s="76">
        <v>518880</v>
      </c>
      <c r="E16" s="76">
        <v>518880</v>
      </c>
      <c r="F16" s="76"/>
      <c r="G16" s="76"/>
    </row>
    <row r="17" ht="18" customHeight="1" spans="1:7">
      <c r="A17" s="28" t="s">
        <v>117</v>
      </c>
      <c r="B17" s="28" t="s">
        <v>118</v>
      </c>
      <c r="C17" s="76">
        <v>1698856.89</v>
      </c>
      <c r="D17" s="76">
        <v>1698856.89</v>
      </c>
      <c r="E17" s="76">
        <v>1698856.89</v>
      </c>
      <c r="F17" s="76"/>
      <c r="G17" s="76"/>
    </row>
    <row r="18" ht="18" customHeight="1" spans="1:7">
      <c r="A18" s="132" t="s">
        <v>119</v>
      </c>
      <c r="B18" s="132" t="s">
        <v>120</v>
      </c>
      <c r="C18" s="76">
        <v>1698856.89</v>
      </c>
      <c r="D18" s="76">
        <v>1698856.89</v>
      </c>
      <c r="E18" s="76">
        <v>1698856.89</v>
      </c>
      <c r="F18" s="76"/>
      <c r="G18" s="76"/>
    </row>
    <row r="19" ht="18" customHeight="1" spans="1:7">
      <c r="A19" s="158" t="s">
        <v>121</v>
      </c>
      <c r="B19" s="158" t="s">
        <v>122</v>
      </c>
      <c r="C19" s="76">
        <v>864893.06</v>
      </c>
      <c r="D19" s="76">
        <v>864893.06</v>
      </c>
      <c r="E19" s="76">
        <v>864893.06</v>
      </c>
      <c r="F19" s="76"/>
      <c r="G19" s="76"/>
    </row>
    <row r="20" ht="18" customHeight="1" spans="1:7">
      <c r="A20" s="158" t="s">
        <v>123</v>
      </c>
      <c r="B20" s="158" t="s">
        <v>124</v>
      </c>
      <c r="C20" s="76">
        <v>494410.95</v>
      </c>
      <c r="D20" s="76">
        <v>494410.95</v>
      </c>
      <c r="E20" s="76">
        <v>494410.95</v>
      </c>
      <c r="F20" s="76"/>
      <c r="G20" s="76"/>
    </row>
    <row r="21" ht="18" customHeight="1" spans="1:7">
      <c r="A21" s="158" t="s">
        <v>125</v>
      </c>
      <c r="B21" s="158" t="s">
        <v>126</v>
      </c>
      <c r="C21" s="76">
        <v>339552.88</v>
      </c>
      <c r="D21" s="76">
        <v>339552.88</v>
      </c>
      <c r="E21" s="76">
        <v>339552.88</v>
      </c>
      <c r="F21" s="76"/>
      <c r="G21" s="76"/>
    </row>
    <row r="22" ht="18" customHeight="1" spans="1:7">
      <c r="A22" s="28" t="s">
        <v>127</v>
      </c>
      <c r="B22" s="28" t="s">
        <v>128</v>
      </c>
      <c r="C22" s="76">
        <v>819468</v>
      </c>
      <c r="D22" s="76">
        <v>819468</v>
      </c>
      <c r="E22" s="76">
        <v>819468</v>
      </c>
      <c r="F22" s="76"/>
      <c r="G22" s="76"/>
    </row>
    <row r="23" ht="18" customHeight="1" spans="1:7">
      <c r="A23" s="132" t="s">
        <v>129</v>
      </c>
      <c r="B23" s="132" t="s">
        <v>130</v>
      </c>
      <c r="C23" s="76">
        <v>819468</v>
      </c>
      <c r="D23" s="76">
        <v>819468</v>
      </c>
      <c r="E23" s="76">
        <v>819468</v>
      </c>
      <c r="F23" s="76"/>
      <c r="G23" s="76"/>
    </row>
    <row r="24" ht="18" customHeight="1" spans="1:7">
      <c r="A24" s="158" t="s">
        <v>131</v>
      </c>
      <c r="B24" s="158" t="s">
        <v>132</v>
      </c>
      <c r="C24" s="76">
        <v>819468</v>
      </c>
      <c r="D24" s="76">
        <v>819468</v>
      </c>
      <c r="E24" s="76">
        <v>819468</v>
      </c>
      <c r="F24" s="76"/>
      <c r="G24" s="76"/>
    </row>
    <row r="25" ht="18" customHeight="1" spans="1:7">
      <c r="A25" s="75" t="s">
        <v>174</v>
      </c>
      <c r="B25" s="159" t="s">
        <v>174</v>
      </c>
      <c r="C25" s="76">
        <v>36643480.42</v>
      </c>
      <c r="D25" s="76">
        <v>36065480.42</v>
      </c>
      <c r="E25" s="76">
        <v>34570286.42</v>
      </c>
      <c r="F25" s="76">
        <v>1495194</v>
      </c>
      <c r="G25" s="76">
        <v>578000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C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1" t="s">
        <v>175</v>
      </c>
    </row>
    <row r="2" ht="41.25" customHeight="1" spans="1:6">
      <c r="A2" s="152" t="str">
        <f>"2025"&amp;"年一般公共预算“三公”经费支出预算表"</f>
        <v>2025年一般公共预算“三公”经费支出预算表</v>
      </c>
      <c r="B2" s="41"/>
      <c r="C2" s="41"/>
      <c r="D2" s="41"/>
      <c r="E2" s="40"/>
      <c r="F2" s="41"/>
    </row>
    <row r="3" customHeight="1" spans="1:6">
      <c r="A3" s="107" t="str">
        <f>"单位名称："&amp;"昆明市官渡区云南大学附属会展学校"</f>
        <v>单位名称：昆明市官渡区云南大学附属会展学校</v>
      </c>
      <c r="B3" s="153"/>
      <c r="D3" s="41"/>
      <c r="E3" s="40"/>
      <c r="F3" s="61" t="s">
        <v>1</v>
      </c>
    </row>
    <row r="4" ht="27" customHeight="1" spans="1:6">
      <c r="A4" s="45" t="s">
        <v>176</v>
      </c>
      <c r="B4" s="45" t="s">
        <v>177</v>
      </c>
      <c r="C4" s="47" t="s">
        <v>178</v>
      </c>
      <c r="D4" s="45"/>
      <c r="E4" s="46"/>
      <c r="F4" s="45" t="s">
        <v>179</v>
      </c>
    </row>
    <row r="5" ht="28.5" customHeight="1" spans="1:6">
      <c r="A5" s="154"/>
      <c r="B5" s="49"/>
      <c r="C5" s="46" t="s">
        <v>57</v>
      </c>
      <c r="D5" s="46" t="s">
        <v>180</v>
      </c>
      <c r="E5" s="46" t="s">
        <v>181</v>
      </c>
      <c r="F5" s="48"/>
    </row>
    <row r="6" ht="17.25" customHeight="1" spans="1:6">
      <c r="A6" s="53" t="s">
        <v>82</v>
      </c>
      <c r="B6" s="53" t="s">
        <v>83</v>
      </c>
      <c r="C6" s="53" t="s">
        <v>84</v>
      </c>
      <c r="D6" s="53" t="s">
        <v>85</v>
      </c>
      <c r="E6" s="53" t="s">
        <v>86</v>
      </c>
      <c r="F6" s="53" t="s">
        <v>87</v>
      </c>
    </row>
    <row r="7" ht="17.25" customHeight="1" spans="1:6">
      <c r="A7" s="76"/>
      <c r="B7" s="76"/>
      <c r="C7" s="76"/>
      <c r="D7" s="76"/>
      <c r="E7" s="76"/>
      <c r="F7" s="76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5"/>
  <sheetViews>
    <sheetView showZeros="0" topLeftCell="J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3"/>
      <c r="C1" s="139"/>
      <c r="E1" s="140"/>
      <c r="F1" s="140"/>
      <c r="G1" s="140"/>
      <c r="H1" s="140"/>
      <c r="I1" s="80"/>
      <c r="J1" s="80"/>
      <c r="K1" s="80"/>
      <c r="L1" s="80"/>
      <c r="M1" s="80"/>
      <c r="N1" s="80"/>
      <c r="R1" s="80"/>
      <c r="V1" s="139"/>
      <c r="X1" s="2" t="s">
        <v>182</v>
      </c>
    </row>
    <row r="2" ht="45.75" customHeight="1" spans="1:24">
      <c r="A2" s="63" t="str">
        <f>"2025"&amp;"年部门基本支出预算表"</f>
        <v>2025年部门基本支出预算表</v>
      </c>
      <c r="B2" s="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"/>
      <c r="P2" s="3"/>
      <c r="Q2" s="3"/>
      <c r="R2" s="63"/>
      <c r="S2" s="63"/>
      <c r="T2" s="63"/>
      <c r="U2" s="63"/>
      <c r="V2" s="63"/>
      <c r="W2" s="63"/>
      <c r="X2" s="63"/>
    </row>
    <row r="3" ht="18.75" customHeight="1" spans="1:24">
      <c r="A3" s="4" t="str">
        <f>"单位名称："&amp;"昆明市官渡区云南大学附属会展学校"</f>
        <v>单位名称：昆明市官渡区云南大学附属会展学校</v>
      </c>
      <c r="B3" s="5"/>
      <c r="C3" s="141"/>
      <c r="D3" s="141"/>
      <c r="E3" s="141"/>
      <c r="F3" s="141"/>
      <c r="G3" s="141"/>
      <c r="H3" s="141"/>
      <c r="I3" s="82"/>
      <c r="J3" s="82"/>
      <c r="K3" s="82"/>
      <c r="L3" s="82"/>
      <c r="M3" s="82"/>
      <c r="N3" s="82"/>
      <c r="O3" s="6"/>
      <c r="P3" s="6"/>
      <c r="Q3" s="6"/>
      <c r="R3" s="82"/>
      <c r="V3" s="139"/>
      <c r="X3" s="2" t="s">
        <v>1</v>
      </c>
    </row>
    <row r="4" ht="18" customHeight="1" spans="1:24">
      <c r="A4" s="8" t="s">
        <v>183</v>
      </c>
      <c r="B4" s="8" t="s">
        <v>184</v>
      </c>
      <c r="C4" s="8" t="s">
        <v>185</v>
      </c>
      <c r="D4" s="8" t="s">
        <v>186</v>
      </c>
      <c r="E4" s="8" t="s">
        <v>187</v>
      </c>
      <c r="F4" s="8" t="s">
        <v>188</v>
      </c>
      <c r="G4" s="8" t="s">
        <v>189</v>
      </c>
      <c r="H4" s="8" t="s">
        <v>190</v>
      </c>
      <c r="I4" s="146" t="s">
        <v>191</v>
      </c>
      <c r="J4" s="77" t="s">
        <v>191</v>
      </c>
      <c r="K4" s="77"/>
      <c r="L4" s="77"/>
      <c r="M4" s="77"/>
      <c r="N4" s="77"/>
      <c r="O4" s="11"/>
      <c r="P4" s="11"/>
      <c r="Q4" s="11"/>
      <c r="R4" s="98" t="s">
        <v>61</v>
      </c>
      <c r="S4" s="77" t="s">
        <v>62</v>
      </c>
      <c r="T4" s="77"/>
      <c r="U4" s="77"/>
      <c r="V4" s="77"/>
      <c r="W4" s="77"/>
      <c r="X4" s="78"/>
    </row>
    <row r="5" ht="18" customHeight="1" spans="1:24">
      <c r="A5" s="13"/>
      <c r="B5" s="27"/>
      <c r="C5" s="125"/>
      <c r="D5" s="13"/>
      <c r="E5" s="13"/>
      <c r="F5" s="13"/>
      <c r="G5" s="13"/>
      <c r="H5" s="13"/>
      <c r="I5" s="123" t="s">
        <v>192</v>
      </c>
      <c r="J5" s="146" t="s">
        <v>58</v>
      </c>
      <c r="K5" s="77"/>
      <c r="L5" s="77"/>
      <c r="M5" s="77"/>
      <c r="N5" s="78"/>
      <c r="O5" s="10" t="s">
        <v>193</v>
      </c>
      <c r="P5" s="11"/>
      <c r="Q5" s="12"/>
      <c r="R5" s="8" t="s">
        <v>61</v>
      </c>
      <c r="S5" s="146" t="s">
        <v>62</v>
      </c>
      <c r="T5" s="98" t="s">
        <v>64</v>
      </c>
      <c r="U5" s="77" t="s">
        <v>62</v>
      </c>
      <c r="V5" s="98" t="s">
        <v>66</v>
      </c>
      <c r="W5" s="98" t="s">
        <v>67</v>
      </c>
      <c r="X5" s="150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7" t="s">
        <v>194</v>
      </c>
      <c r="K6" s="8" t="s">
        <v>195</v>
      </c>
      <c r="L6" s="8" t="s">
        <v>196</v>
      </c>
      <c r="M6" s="8" t="s">
        <v>197</v>
      </c>
      <c r="N6" s="8" t="s">
        <v>198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199</v>
      </c>
      <c r="V6" s="8" t="s">
        <v>66</v>
      </c>
      <c r="W6" s="8" t="s">
        <v>67</v>
      </c>
      <c r="X6" s="8" t="s">
        <v>68</v>
      </c>
    </row>
    <row r="7" ht="37.5" customHeight="1" spans="1:24">
      <c r="A7" s="142"/>
      <c r="B7" s="18"/>
      <c r="C7" s="142"/>
      <c r="D7" s="142"/>
      <c r="E7" s="142"/>
      <c r="F7" s="142"/>
      <c r="G7" s="142"/>
      <c r="H7" s="142"/>
      <c r="I7" s="142"/>
      <c r="J7" s="148" t="s">
        <v>57</v>
      </c>
      <c r="K7" s="16" t="s">
        <v>200</v>
      </c>
      <c r="L7" s="16" t="s">
        <v>196</v>
      </c>
      <c r="M7" s="16" t="s">
        <v>197</v>
      </c>
      <c r="N7" s="16" t="s">
        <v>198</v>
      </c>
      <c r="O7" s="16" t="s">
        <v>196</v>
      </c>
      <c r="P7" s="16" t="s">
        <v>197</v>
      </c>
      <c r="Q7" s="16" t="s">
        <v>198</v>
      </c>
      <c r="R7" s="16" t="s">
        <v>61</v>
      </c>
      <c r="S7" s="16" t="s">
        <v>57</v>
      </c>
      <c r="T7" s="16" t="s">
        <v>64</v>
      </c>
      <c r="U7" s="16" t="s">
        <v>199</v>
      </c>
      <c r="V7" s="16" t="s">
        <v>66</v>
      </c>
      <c r="W7" s="16" t="s">
        <v>67</v>
      </c>
      <c r="X7" s="16" t="s">
        <v>68</v>
      </c>
    </row>
    <row r="8" customHeight="1" spans="1:24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  <c r="X8" s="34">
        <v>24</v>
      </c>
    </row>
    <row r="9" ht="20.25" customHeight="1" spans="1:24">
      <c r="A9" s="143" t="s">
        <v>201</v>
      </c>
      <c r="B9" s="143" t="s">
        <v>70</v>
      </c>
      <c r="C9" s="143" t="s">
        <v>202</v>
      </c>
      <c r="D9" s="143" t="s">
        <v>203</v>
      </c>
      <c r="E9" s="143" t="s">
        <v>113</v>
      </c>
      <c r="F9" s="143" t="s">
        <v>114</v>
      </c>
      <c r="G9" s="143" t="s">
        <v>204</v>
      </c>
      <c r="H9" s="143" t="s">
        <v>205</v>
      </c>
      <c r="I9" s="76">
        <v>1582115.04</v>
      </c>
      <c r="J9" s="76">
        <v>1582115.04</v>
      </c>
      <c r="K9" s="76"/>
      <c r="L9" s="76"/>
      <c r="M9" s="76">
        <v>1582115.04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ht="20.25" customHeight="1" spans="1:24">
      <c r="A10" s="143" t="s">
        <v>201</v>
      </c>
      <c r="B10" s="143" t="s">
        <v>70</v>
      </c>
      <c r="C10" s="143" t="s">
        <v>202</v>
      </c>
      <c r="D10" s="143" t="s">
        <v>203</v>
      </c>
      <c r="E10" s="143" t="s">
        <v>115</v>
      </c>
      <c r="F10" s="143" t="s">
        <v>116</v>
      </c>
      <c r="G10" s="143" t="s">
        <v>206</v>
      </c>
      <c r="H10" s="143" t="s">
        <v>207</v>
      </c>
      <c r="I10" s="76">
        <v>518880</v>
      </c>
      <c r="J10" s="76">
        <v>518880</v>
      </c>
      <c r="K10" s="149"/>
      <c r="L10" s="149"/>
      <c r="M10" s="76">
        <v>518880</v>
      </c>
      <c r="N10" s="149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ht="20.25" customHeight="1" spans="1:24">
      <c r="A11" s="143" t="s">
        <v>201</v>
      </c>
      <c r="B11" s="143" t="s">
        <v>70</v>
      </c>
      <c r="C11" s="143" t="s">
        <v>202</v>
      </c>
      <c r="D11" s="143" t="s">
        <v>203</v>
      </c>
      <c r="E11" s="143" t="s">
        <v>121</v>
      </c>
      <c r="F11" s="143" t="s">
        <v>122</v>
      </c>
      <c r="G11" s="143" t="s">
        <v>208</v>
      </c>
      <c r="H11" s="143" t="s">
        <v>209</v>
      </c>
      <c r="I11" s="76">
        <v>864893.06</v>
      </c>
      <c r="J11" s="76">
        <v>864893.06</v>
      </c>
      <c r="K11" s="149"/>
      <c r="L11" s="149"/>
      <c r="M11" s="76">
        <v>864893.06</v>
      </c>
      <c r="N11" s="149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ht="20.25" customHeight="1" spans="1:24">
      <c r="A12" s="143" t="s">
        <v>201</v>
      </c>
      <c r="B12" s="143" t="s">
        <v>70</v>
      </c>
      <c r="C12" s="143" t="s">
        <v>202</v>
      </c>
      <c r="D12" s="143" t="s">
        <v>203</v>
      </c>
      <c r="E12" s="143" t="s">
        <v>123</v>
      </c>
      <c r="F12" s="143" t="s">
        <v>124</v>
      </c>
      <c r="G12" s="143" t="s">
        <v>210</v>
      </c>
      <c r="H12" s="143" t="s">
        <v>211</v>
      </c>
      <c r="I12" s="76">
        <v>494410.95</v>
      </c>
      <c r="J12" s="76">
        <v>494410.95</v>
      </c>
      <c r="K12" s="149"/>
      <c r="L12" s="149"/>
      <c r="M12" s="76">
        <v>494410.95</v>
      </c>
      <c r="N12" s="149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ht="20.25" customHeight="1" spans="1:24">
      <c r="A13" s="143" t="s">
        <v>201</v>
      </c>
      <c r="B13" s="143" t="s">
        <v>70</v>
      </c>
      <c r="C13" s="143" t="s">
        <v>202</v>
      </c>
      <c r="D13" s="143" t="s">
        <v>203</v>
      </c>
      <c r="E13" s="143" t="s">
        <v>101</v>
      </c>
      <c r="F13" s="143" t="s">
        <v>102</v>
      </c>
      <c r="G13" s="143" t="s">
        <v>212</v>
      </c>
      <c r="H13" s="143" t="s">
        <v>213</v>
      </c>
      <c r="I13" s="76">
        <v>39364.29</v>
      </c>
      <c r="J13" s="76">
        <v>39364.29</v>
      </c>
      <c r="K13" s="149"/>
      <c r="L13" s="149"/>
      <c r="M13" s="76">
        <v>39364.29</v>
      </c>
      <c r="N13" s="149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ht="20.25" customHeight="1" spans="1:24">
      <c r="A14" s="143" t="s">
        <v>201</v>
      </c>
      <c r="B14" s="143" t="s">
        <v>70</v>
      </c>
      <c r="C14" s="143" t="s">
        <v>202</v>
      </c>
      <c r="D14" s="143" t="s">
        <v>203</v>
      </c>
      <c r="E14" s="143" t="s">
        <v>103</v>
      </c>
      <c r="F14" s="143" t="s">
        <v>104</v>
      </c>
      <c r="G14" s="143" t="s">
        <v>212</v>
      </c>
      <c r="H14" s="143" t="s">
        <v>213</v>
      </c>
      <c r="I14" s="76">
        <v>29853.24</v>
      </c>
      <c r="J14" s="76">
        <v>29853.24</v>
      </c>
      <c r="K14" s="149"/>
      <c r="L14" s="149"/>
      <c r="M14" s="76">
        <v>29853.24</v>
      </c>
      <c r="N14" s="149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ht="20.25" customHeight="1" spans="1:24">
      <c r="A15" s="143" t="s">
        <v>201</v>
      </c>
      <c r="B15" s="143" t="s">
        <v>70</v>
      </c>
      <c r="C15" s="143" t="s">
        <v>202</v>
      </c>
      <c r="D15" s="143" t="s">
        <v>203</v>
      </c>
      <c r="E15" s="143" t="s">
        <v>125</v>
      </c>
      <c r="F15" s="143" t="s">
        <v>126</v>
      </c>
      <c r="G15" s="143" t="s">
        <v>212</v>
      </c>
      <c r="H15" s="143" t="s">
        <v>213</v>
      </c>
      <c r="I15" s="76">
        <v>39552.88</v>
      </c>
      <c r="J15" s="76">
        <v>39552.88</v>
      </c>
      <c r="K15" s="149"/>
      <c r="L15" s="149"/>
      <c r="M15" s="76">
        <v>39552.88</v>
      </c>
      <c r="N15" s="149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ht="20.25" customHeight="1" spans="1:24">
      <c r="A16" s="143" t="s">
        <v>201</v>
      </c>
      <c r="B16" s="143" t="s">
        <v>70</v>
      </c>
      <c r="C16" s="143" t="s">
        <v>202</v>
      </c>
      <c r="D16" s="143" t="s">
        <v>203</v>
      </c>
      <c r="E16" s="143" t="s">
        <v>125</v>
      </c>
      <c r="F16" s="143" t="s">
        <v>126</v>
      </c>
      <c r="G16" s="143" t="s">
        <v>212</v>
      </c>
      <c r="H16" s="143" t="s">
        <v>213</v>
      </c>
      <c r="I16" s="76">
        <v>300000</v>
      </c>
      <c r="J16" s="76">
        <v>300000</v>
      </c>
      <c r="K16" s="149"/>
      <c r="L16" s="149"/>
      <c r="M16" s="76">
        <v>300000</v>
      </c>
      <c r="N16" s="149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ht="20.25" customHeight="1" spans="1:24">
      <c r="A17" s="143" t="s">
        <v>201</v>
      </c>
      <c r="B17" s="143" t="s">
        <v>70</v>
      </c>
      <c r="C17" s="143" t="s">
        <v>214</v>
      </c>
      <c r="D17" s="143" t="s">
        <v>132</v>
      </c>
      <c r="E17" s="143" t="s">
        <v>131</v>
      </c>
      <c r="F17" s="143" t="s">
        <v>132</v>
      </c>
      <c r="G17" s="143" t="s">
        <v>215</v>
      </c>
      <c r="H17" s="143" t="s">
        <v>132</v>
      </c>
      <c r="I17" s="76">
        <v>819468</v>
      </c>
      <c r="J17" s="76">
        <v>819468</v>
      </c>
      <c r="K17" s="149"/>
      <c r="L17" s="149"/>
      <c r="M17" s="76">
        <v>819468</v>
      </c>
      <c r="N17" s="149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ht="20.25" customHeight="1" spans="1:24">
      <c r="A18" s="143" t="s">
        <v>201</v>
      </c>
      <c r="B18" s="143" t="s">
        <v>70</v>
      </c>
      <c r="C18" s="143" t="s">
        <v>216</v>
      </c>
      <c r="D18" s="143" t="s">
        <v>217</v>
      </c>
      <c r="E18" s="143" t="s">
        <v>101</v>
      </c>
      <c r="F18" s="143" t="s">
        <v>102</v>
      </c>
      <c r="G18" s="143" t="s">
        <v>218</v>
      </c>
      <c r="H18" s="143" t="s">
        <v>219</v>
      </c>
      <c r="I18" s="76">
        <v>588600</v>
      </c>
      <c r="J18" s="76">
        <v>588600</v>
      </c>
      <c r="K18" s="149"/>
      <c r="L18" s="149"/>
      <c r="M18" s="76">
        <v>588600</v>
      </c>
      <c r="N18" s="149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ht="20.25" customHeight="1" spans="1:24">
      <c r="A19" s="143" t="s">
        <v>201</v>
      </c>
      <c r="B19" s="143" t="s">
        <v>70</v>
      </c>
      <c r="C19" s="143" t="s">
        <v>216</v>
      </c>
      <c r="D19" s="143" t="s">
        <v>217</v>
      </c>
      <c r="E19" s="143" t="s">
        <v>103</v>
      </c>
      <c r="F19" s="143" t="s">
        <v>104</v>
      </c>
      <c r="G19" s="143" t="s">
        <v>218</v>
      </c>
      <c r="H19" s="143" t="s">
        <v>219</v>
      </c>
      <c r="I19" s="76">
        <v>324800</v>
      </c>
      <c r="J19" s="76">
        <v>324800</v>
      </c>
      <c r="K19" s="149"/>
      <c r="L19" s="149"/>
      <c r="M19" s="76">
        <v>324800</v>
      </c>
      <c r="N19" s="149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ht="20.25" customHeight="1" spans="1:24">
      <c r="A20" s="143" t="s">
        <v>201</v>
      </c>
      <c r="B20" s="143" t="s">
        <v>70</v>
      </c>
      <c r="C20" s="143" t="s">
        <v>216</v>
      </c>
      <c r="D20" s="143" t="s">
        <v>217</v>
      </c>
      <c r="E20" s="143" t="s">
        <v>107</v>
      </c>
      <c r="F20" s="143" t="s">
        <v>108</v>
      </c>
      <c r="G20" s="143" t="s">
        <v>220</v>
      </c>
      <c r="H20" s="143" t="s">
        <v>221</v>
      </c>
      <c r="I20" s="76">
        <v>26220</v>
      </c>
      <c r="J20" s="76">
        <v>26220</v>
      </c>
      <c r="K20" s="149"/>
      <c r="L20" s="149"/>
      <c r="M20" s="76">
        <v>26220</v>
      </c>
      <c r="N20" s="149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ht="20.25" customHeight="1" spans="1:24">
      <c r="A21" s="143" t="s">
        <v>201</v>
      </c>
      <c r="B21" s="143" t="s">
        <v>70</v>
      </c>
      <c r="C21" s="143" t="s">
        <v>216</v>
      </c>
      <c r="D21" s="143" t="s">
        <v>217</v>
      </c>
      <c r="E21" s="143" t="s">
        <v>101</v>
      </c>
      <c r="F21" s="143" t="s">
        <v>102</v>
      </c>
      <c r="G21" s="143" t="s">
        <v>222</v>
      </c>
      <c r="H21" s="143" t="s">
        <v>223</v>
      </c>
      <c r="I21" s="76">
        <v>117000</v>
      </c>
      <c r="J21" s="76">
        <v>117000</v>
      </c>
      <c r="K21" s="149"/>
      <c r="L21" s="149"/>
      <c r="M21" s="76">
        <v>117000</v>
      </c>
      <c r="N21" s="149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ht="20.25" customHeight="1" spans="1:24">
      <c r="A22" s="143" t="s">
        <v>201</v>
      </c>
      <c r="B22" s="143" t="s">
        <v>70</v>
      </c>
      <c r="C22" s="143" t="s">
        <v>216</v>
      </c>
      <c r="D22" s="143" t="s">
        <v>217</v>
      </c>
      <c r="E22" s="143" t="s">
        <v>103</v>
      </c>
      <c r="F22" s="143" t="s">
        <v>104</v>
      </c>
      <c r="G22" s="143" t="s">
        <v>222</v>
      </c>
      <c r="H22" s="143" t="s">
        <v>223</v>
      </c>
      <c r="I22" s="76">
        <v>90000</v>
      </c>
      <c r="J22" s="76">
        <v>90000</v>
      </c>
      <c r="K22" s="149"/>
      <c r="L22" s="149"/>
      <c r="M22" s="76">
        <v>90000</v>
      </c>
      <c r="N22" s="149"/>
      <c r="O22" s="76"/>
      <c r="P22" s="76"/>
      <c r="Q22" s="76"/>
      <c r="R22" s="76"/>
      <c r="S22" s="76"/>
      <c r="T22" s="76"/>
      <c r="U22" s="76"/>
      <c r="V22" s="76"/>
      <c r="W22" s="76"/>
      <c r="X22" s="76"/>
    </row>
    <row r="23" ht="20.25" customHeight="1" spans="1:24">
      <c r="A23" s="143" t="s">
        <v>201</v>
      </c>
      <c r="B23" s="143" t="s">
        <v>70</v>
      </c>
      <c r="C23" s="143" t="s">
        <v>224</v>
      </c>
      <c r="D23" s="143" t="s">
        <v>225</v>
      </c>
      <c r="E23" s="143" t="s">
        <v>101</v>
      </c>
      <c r="F23" s="143" t="s">
        <v>102</v>
      </c>
      <c r="G23" s="143" t="s">
        <v>226</v>
      </c>
      <c r="H23" s="143" t="s">
        <v>227</v>
      </c>
      <c r="I23" s="76">
        <v>1231893</v>
      </c>
      <c r="J23" s="76">
        <v>1231893</v>
      </c>
      <c r="K23" s="149"/>
      <c r="L23" s="149"/>
      <c r="M23" s="76">
        <v>1231893</v>
      </c>
      <c r="N23" s="149"/>
      <c r="O23" s="76"/>
      <c r="P23" s="76"/>
      <c r="Q23" s="76"/>
      <c r="R23" s="76"/>
      <c r="S23" s="76"/>
      <c r="T23" s="76"/>
      <c r="U23" s="76"/>
      <c r="V23" s="76"/>
      <c r="W23" s="76"/>
      <c r="X23" s="76"/>
    </row>
    <row r="24" ht="20.25" customHeight="1" spans="1:24">
      <c r="A24" s="143" t="s">
        <v>201</v>
      </c>
      <c r="B24" s="143" t="s">
        <v>70</v>
      </c>
      <c r="C24" s="143" t="s">
        <v>224</v>
      </c>
      <c r="D24" s="143" t="s">
        <v>225</v>
      </c>
      <c r="E24" s="143" t="s">
        <v>103</v>
      </c>
      <c r="F24" s="143" t="s">
        <v>104</v>
      </c>
      <c r="G24" s="143" t="s">
        <v>226</v>
      </c>
      <c r="H24" s="143" t="s">
        <v>227</v>
      </c>
      <c r="I24" s="76">
        <v>947610</v>
      </c>
      <c r="J24" s="76">
        <v>947610</v>
      </c>
      <c r="K24" s="149"/>
      <c r="L24" s="149"/>
      <c r="M24" s="76">
        <v>947610</v>
      </c>
      <c r="N24" s="149"/>
      <c r="O24" s="76"/>
      <c r="P24" s="76"/>
      <c r="Q24" s="76"/>
      <c r="R24" s="76"/>
      <c r="S24" s="76"/>
      <c r="T24" s="76"/>
      <c r="U24" s="76"/>
      <c r="V24" s="76"/>
      <c r="W24" s="76"/>
      <c r="X24" s="76"/>
    </row>
    <row r="25" ht="20.25" customHeight="1" spans="1:24">
      <c r="A25" s="143" t="s">
        <v>201</v>
      </c>
      <c r="B25" s="143" t="s">
        <v>70</v>
      </c>
      <c r="C25" s="143" t="s">
        <v>224</v>
      </c>
      <c r="D25" s="143" t="s">
        <v>225</v>
      </c>
      <c r="E25" s="143" t="s">
        <v>101</v>
      </c>
      <c r="F25" s="143" t="s">
        <v>102</v>
      </c>
      <c r="G25" s="143" t="s">
        <v>228</v>
      </c>
      <c r="H25" s="143" t="s">
        <v>229</v>
      </c>
      <c r="I25" s="76">
        <v>702000</v>
      </c>
      <c r="J25" s="76">
        <v>702000</v>
      </c>
      <c r="K25" s="149"/>
      <c r="L25" s="149"/>
      <c r="M25" s="76">
        <v>702000</v>
      </c>
      <c r="N25" s="149"/>
      <c r="O25" s="76"/>
      <c r="P25" s="76"/>
      <c r="Q25" s="76"/>
      <c r="R25" s="76"/>
      <c r="S25" s="76"/>
      <c r="T25" s="76"/>
      <c r="U25" s="76"/>
      <c r="V25" s="76"/>
      <c r="W25" s="76"/>
      <c r="X25" s="76"/>
    </row>
    <row r="26" ht="20.25" customHeight="1" spans="1:24">
      <c r="A26" s="143" t="s">
        <v>201</v>
      </c>
      <c r="B26" s="143" t="s">
        <v>70</v>
      </c>
      <c r="C26" s="143" t="s">
        <v>224</v>
      </c>
      <c r="D26" s="143" t="s">
        <v>225</v>
      </c>
      <c r="E26" s="143" t="s">
        <v>103</v>
      </c>
      <c r="F26" s="143" t="s">
        <v>104</v>
      </c>
      <c r="G26" s="143" t="s">
        <v>228</v>
      </c>
      <c r="H26" s="143" t="s">
        <v>229</v>
      </c>
      <c r="I26" s="76">
        <v>540000</v>
      </c>
      <c r="J26" s="76">
        <v>540000</v>
      </c>
      <c r="K26" s="149"/>
      <c r="L26" s="149"/>
      <c r="M26" s="76">
        <v>540000</v>
      </c>
      <c r="N26" s="149"/>
      <c r="O26" s="76"/>
      <c r="P26" s="76"/>
      <c r="Q26" s="76"/>
      <c r="R26" s="76"/>
      <c r="S26" s="76"/>
      <c r="T26" s="76"/>
      <c r="U26" s="76"/>
      <c r="V26" s="76"/>
      <c r="W26" s="76"/>
      <c r="X26" s="76"/>
    </row>
    <row r="27" ht="20.25" customHeight="1" spans="1:24">
      <c r="A27" s="143" t="s">
        <v>201</v>
      </c>
      <c r="B27" s="143" t="s">
        <v>70</v>
      </c>
      <c r="C27" s="143" t="s">
        <v>230</v>
      </c>
      <c r="D27" s="143" t="s">
        <v>231</v>
      </c>
      <c r="E27" s="143" t="s">
        <v>101</v>
      </c>
      <c r="F27" s="143" t="s">
        <v>102</v>
      </c>
      <c r="G27" s="143" t="s">
        <v>232</v>
      </c>
      <c r="H27" s="143" t="s">
        <v>233</v>
      </c>
      <c r="I27" s="76">
        <v>2618463.84</v>
      </c>
      <c r="J27" s="76">
        <v>2618463.84</v>
      </c>
      <c r="K27" s="149"/>
      <c r="L27" s="149"/>
      <c r="M27" s="76">
        <v>2618463.84</v>
      </c>
      <c r="N27" s="149"/>
      <c r="O27" s="76"/>
      <c r="P27" s="76"/>
      <c r="Q27" s="76"/>
      <c r="R27" s="76"/>
      <c r="S27" s="76"/>
      <c r="T27" s="76"/>
      <c r="U27" s="76"/>
      <c r="V27" s="76"/>
      <c r="W27" s="76"/>
      <c r="X27" s="76"/>
    </row>
    <row r="28" ht="20.25" customHeight="1" spans="1:24">
      <c r="A28" s="143" t="s">
        <v>201</v>
      </c>
      <c r="B28" s="143" t="s">
        <v>70</v>
      </c>
      <c r="C28" s="143" t="s">
        <v>230</v>
      </c>
      <c r="D28" s="143" t="s">
        <v>231</v>
      </c>
      <c r="E28" s="143" t="s">
        <v>101</v>
      </c>
      <c r="F28" s="143" t="s">
        <v>102</v>
      </c>
      <c r="G28" s="143" t="s">
        <v>232</v>
      </c>
      <c r="H28" s="143" t="s">
        <v>233</v>
      </c>
      <c r="I28" s="76">
        <v>9813963.96</v>
      </c>
      <c r="J28" s="76">
        <v>9813963.96</v>
      </c>
      <c r="K28" s="149"/>
      <c r="L28" s="149"/>
      <c r="M28" s="76">
        <v>9813963.96</v>
      </c>
      <c r="N28" s="149"/>
      <c r="O28" s="76"/>
      <c r="P28" s="76"/>
      <c r="Q28" s="76"/>
      <c r="R28" s="76"/>
      <c r="S28" s="76"/>
      <c r="T28" s="76"/>
      <c r="U28" s="76"/>
      <c r="V28" s="76"/>
      <c r="W28" s="76"/>
      <c r="X28" s="76"/>
    </row>
    <row r="29" ht="20.25" customHeight="1" spans="1:24">
      <c r="A29" s="143" t="s">
        <v>201</v>
      </c>
      <c r="B29" s="143" t="s">
        <v>70</v>
      </c>
      <c r="C29" s="143" t="s">
        <v>230</v>
      </c>
      <c r="D29" s="143" t="s">
        <v>231</v>
      </c>
      <c r="E29" s="143" t="s">
        <v>103</v>
      </c>
      <c r="F29" s="143" t="s">
        <v>104</v>
      </c>
      <c r="G29" s="143" t="s">
        <v>232</v>
      </c>
      <c r="H29" s="143" t="s">
        <v>233</v>
      </c>
      <c r="I29" s="76">
        <v>6021215.04</v>
      </c>
      <c r="J29" s="76">
        <v>6021215.04</v>
      </c>
      <c r="K29" s="149"/>
      <c r="L29" s="149"/>
      <c r="M29" s="76">
        <v>6021215.04</v>
      </c>
      <c r="N29" s="149"/>
      <c r="O29" s="76"/>
      <c r="P29" s="76"/>
      <c r="Q29" s="76"/>
      <c r="R29" s="76"/>
      <c r="S29" s="76"/>
      <c r="T29" s="76"/>
      <c r="U29" s="76"/>
      <c r="V29" s="76"/>
      <c r="W29" s="76"/>
      <c r="X29" s="76"/>
    </row>
    <row r="30" ht="20.25" customHeight="1" spans="1:24">
      <c r="A30" s="143" t="s">
        <v>201</v>
      </c>
      <c r="B30" s="143" t="s">
        <v>70</v>
      </c>
      <c r="C30" s="143" t="s">
        <v>230</v>
      </c>
      <c r="D30" s="143" t="s">
        <v>231</v>
      </c>
      <c r="E30" s="143" t="s">
        <v>103</v>
      </c>
      <c r="F30" s="143" t="s">
        <v>104</v>
      </c>
      <c r="G30" s="143" t="s">
        <v>232</v>
      </c>
      <c r="H30" s="143" t="s">
        <v>233</v>
      </c>
      <c r="I30" s="76">
        <v>1519941.12</v>
      </c>
      <c r="J30" s="76">
        <v>1519941.12</v>
      </c>
      <c r="K30" s="149"/>
      <c r="L30" s="149"/>
      <c r="M30" s="76">
        <v>1519941.12</v>
      </c>
      <c r="N30" s="149"/>
      <c r="O30" s="76"/>
      <c r="P30" s="76"/>
      <c r="Q30" s="76"/>
      <c r="R30" s="76"/>
      <c r="S30" s="76"/>
      <c r="T30" s="76"/>
      <c r="U30" s="76"/>
      <c r="V30" s="76"/>
      <c r="W30" s="76"/>
      <c r="X30" s="76"/>
    </row>
    <row r="31" ht="20.25" customHeight="1" spans="1:24">
      <c r="A31" s="143" t="s">
        <v>201</v>
      </c>
      <c r="B31" s="143" t="s">
        <v>70</v>
      </c>
      <c r="C31" s="143" t="s">
        <v>234</v>
      </c>
      <c r="D31" s="143" t="s">
        <v>235</v>
      </c>
      <c r="E31" s="143" t="s">
        <v>101</v>
      </c>
      <c r="F31" s="143" t="s">
        <v>102</v>
      </c>
      <c r="G31" s="143" t="s">
        <v>236</v>
      </c>
      <c r="H31" s="143" t="s">
        <v>237</v>
      </c>
      <c r="I31" s="76">
        <v>1595928</v>
      </c>
      <c r="J31" s="76">
        <v>1595928</v>
      </c>
      <c r="K31" s="149"/>
      <c r="L31" s="149"/>
      <c r="M31" s="76">
        <v>1595928</v>
      </c>
      <c r="N31" s="149"/>
      <c r="O31" s="76"/>
      <c r="P31" s="76"/>
      <c r="Q31" s="76"/>
      <c r="R31" s="76"/>
      <c r="S31" s="76"/>
      <c r="T31" s="76"/>
      <c r="U31" s="76"/>
      <c r="V31" s="76"/>
      <c r="W31" s="76"/>
      <c r="X31" s="76"/>
    </row>
    <row r="32" ht="20.25" customHeight="1" spans="1:24">
      <c r="A32" s="143" t="s">
        <v>201</v>
      </c>
      <c r="B32" s="143" t="s">
        <v>70</v>
      </c>
      <c r="C32" s="143" t="s">
        <v>234</v>
      </c>
      <c r="D32" s="143" t="s">
        <v>235</v>
      </c>
      <c r="E32" s="143" t="s">
        <v>103</v>
      </c>
      <c r="F32" s="143" t="s">
        <v>104</v>
      </c>
      <c r="G32" s="143" t="s">
        <v>236</v>
      </c>
      <c r="H32" s="143" t="s">
        <v>237</v>
      </c>
      <c r="I32" s="76">
        <v>1280352</v>
      </c>
      <c r="J32" s="76">
        <v>1280352</v>
      </c>
      <c r="K32" s="149"/>
      <c r="L32" s="149"/>
      <c r="M32" s="76">
        <v>1280352</v>
      </c>
      <c r="N32" s="149"/>
      <c r="O32" s="76"/>
      <c r="P32" s="76"/>
      <c r="Q32" s="76"/>
      <c r="R32" s="76"/>
      <c r="S32" s="76"/>
      <c r="T32" s="76"/>
      <c r="U32" s="76"/>
      <c r="V32" s="76"/>
      <c r="W32" s="76"/>
      <c r="X32" s="76"/>
    </row>
    <row r="33" ht="20.25" customHeight="1" spans="1:24">
      <c r="A33" s="143" t="s">
        <v>201</v>
      </c>
      <c r="B33" s="143" t="s">
        <v>70</v>
      </c>
      <c r="C33" s="143" t="s">
        <v>234</v>
      </c>
      <c r="D33" s="143" t="s">
        <v>235</v>
      </c>
      <c r="E33" s="143" t="s">
        <v>101</v>
      </c>
      <c r="F33" s="143" t="s">
        <v>102</v>
      </c>
      <c r="G33" s="143" t="s">
        <v>238</v>
      </c>
      <c r="H33" s="143" t="s">
        <v>239</v>
      </c>
      <c r="I33" s="76">
        <v>1812</v>
      </c>
      <c r="J33" s="76">
        <v>1812</v>
      </c>
      <c r="K33" s="149"/>
      <c r="L33" s="149"/>
      <c r="M33" s="76">
        <v>1812</v>
      </c>
      <c r="N33" s="149"/>
      <c r="O33" s="76"/>
      <c r="P33" s="76"/>
      <c r="Q33" s="76"/>
      <c r="R33" s="76"/>
      <c r="S33" s="76"/>
      <c r="T33" s="76"/>
      <c r="U33" s="76"/>
      <c r="V33" s="76"/>
      <c r="W33" s="76"/>
      <c r="X33" s="76"/>
    </row>
    <row r="34" ht="20.25" customHeight="1" spans="1:24">
      <c r="A34" s="143" t="s">
        <v>201</v>
      </c>
      <c r="B34" s="143" t="s">
        <v>70</v>
      </c>
      <c r="C34" s="143" t="s">
        <v>234</v>
      </c>
      <c r="D34" s="143" t="s">
        <v>235</v>
      </c>
      <c r="E34" s="143" t="s">
        <v>103</v>
      </c>
      <c r="F34" s="143" t="s">
        <v>104</v>
      </c>
      <c r="G34" s="143" t="s">
        <v>238</v>
      </c>
      <c r="H34" s="143" t="s">
        <v>239</v>
      </c>
      <c r="I34" s="76">
        <v>1812</v>
      </c>
      <c r="J34" s="76">
        <v>1812</v>
      </c>
      <c r="K34" s="149"/>
      <c r="L34" s="149"/>
      <c r="M34" s="76">
        <v>1812</v>
      </c>
      <c r="N34" s="149"/>
      <c r="O34" s="76"/>
      <c r="P34" s="76"/>
      <c r="Q34" s="76"/>
      <c r="R34" s="76"/>
      <c r="S34" s="76"/>
      <c r="T34" s="76"/>
      <c r="U34" s="76"/>
      <c r="V34" s="76"/>
      <c r="W34" s="76"/>
      <c r="X34" s="76"/>
    </row>
    <row r="35" ht="20.25" customHeight="1" spans="1:24">
      <c r="A35" s="143" t="s">
        <v>201</v>
      </c>
      <c r="B35" s="143" t="s">
        <v>70</v>
      </c>
      <c r="C35" s="143" t="s">
        <v>234</v>
      </c>
      <c r="D35" s="143" t="s">
        <v>235</v>
      </c>
      <c r="E35" s="143" t="s">
        <v>101</v>
      </c>
      <c r="F35" s="143" t="s">
        <v>102</v>
      </c>
      <c r="G35" s="143" t="s">
        <v>226</v>
      </c>
      <c r="H35" s="143" t="s">
        <v>227</v>
      </c>
      <c r="I35" s="76">
        <v>132994</v>
      </c>
      <c r="J35" s="76">
        <v>132994</v>
      </c>
      <c r="K35" s="149"/>
      <c r="L35" s="149"/>
      <c r="M35" s="76">
        <v>132994</v>
      </c>
      <c r="N35" s="149"/>
      <c r="O35" s="76"/>
      <c r="P35" s="76"/>
      <c r="Q35" s="76"/>
      <c r="R35" s="76"/>
      <c r="S35" s="76"/>
      <c r="T35" s="76"/>
      <c r="U35" s="76"/>
      <c r="V35" s="76"/>
      <c r="W35" s="76"/>
      <c r="X35" s="76"/>
    </row>
    <row r="36" ht="20.25" customHeight="1" spans="1:24">
      <c r="A36" s="143" t="s">
        <v>201</v>
      </c>
      <c r="B36" s="143" t="s">
        <v>70</v>
      </c>
      <c r="C36" s="143" t="s">
        <v>234</v>
      </c>
      <c r="D36" s="143" t="s">
        <v>235</v>
      </c>
      <c r="E36" s="143" t="s">
        <v>103</v>
      </c>
      <c r="F36" s="143" t="s">
        <v>104</v>
      </c>
      <c r="G36" s="143" t="s">
        <v>226</v>
      </c>
      <c r="H36" s="143" t="s">
        <v>227</v>
      </c>
      <c r="I36" s="76">
        <v>106696</v>
      </c>
      <c r="J36" s="76">
        <v>106696</v>
      </c>
      <c r="K36" s="149"/>
      <c r="L36" s="149"/>
      <c r="M36" s="76">
        <v>106696</v>
      </c>
      <c r="N36" s="149"/>
      <c r="O36" s="76"/>
      <c r="P36" s="76"/>
      <c r="Q36" s="76"/>
      <c r="R36" s="76"/>
      <c r="S36" s="76"/>
      <c r="T36" s="76"/>
      <c r="U36" s="76"/>
      <c r="V36" s="76"/>
      <c r="W36" s="76"/>
      <c r="X36" s="76"/>
    </row>
    <row r="37" ht="20.25" customHeight="1" spans="1:24">
      <c r="A37" s="143" t="s">
        <v>201</v>
      </c>
      <c r="B37" s="143" t="s">
        <v>70</v>
      </c>
      <c r="C37" s="143" t="s">
        <v>234</v>
      </c>
      <c r="D37" s="143" t="s">
        <v>235</v>
      </c>
      <c r="E37" s="143" t="s">
        <v>101</v>
      </c>
      <c r="F37" s="143" t="s">
        <v>102</v>
      </c>
      <c r="G37" s="143" t="s">
        <v>228</v>
      </c>
      <c r="H37" s="143" t="s">
        <v>229</v>
      </c>
      <c r="I37" s="76">
        <v>1495656</v>
      </c>
      <c r="J37" s="76">
        <v>1495656</v>
      </c>
      <c r="K37" s="149"/>
      <c r="L37" s="149"/>
      <c r="M37" s="76">
        <v>1495656</v>
      </c>
      <c r="N37" s="149"/>
      <c r="O37" s="76"/>
      <c r="P37" s="76"/>
      <c r="Q37" s="76"/>
      <c r="R37" s="76"/>
      <c r="S37" s="76"/>
      <c r="T37" s="76"/>
      <c r="U37" s="76"/>
      <c r="V37" s="76"/>
      <c r="W37" s="76"/>
      <c r="X37" s="76"/>
    </row>
    <row r="38" ht="20.25" customHeight="1" spans="1:24">
      <c r="A38" s="143" t="s">
        <v>201</v>
      </c>
      <c r="B38" s="143" t="s">
        <v>70</v>
      </c>
      <c r="C38" s="143" t="s">
        <v>234</v>
      </c>
      <c r="D38" s="143" t="s">
        <v>235</v>
      </c>
      <c r="E38" s="143" t="s">
        <v>101</v>
      </c>
      <c r="F38" s="143" t="s">
        <v>102</v>
      </c>
      <c r="G38" s="143" t="s">
        <v>228</v>
      </c>
      <c r="H38" s="143" t="s">
        <v>229</v>
      </c>
      <c r="I38" s="76">
        <v>399480</v>
      </c>
      <c r="J38" s="76">
        <v>399480</v>
      </c>
      <c r="K38" s="149"/>
      <c r="L38" s="149"/>
      <c r="M38" s="76">
        <v>399480</v>
      </c>
      <c r="N38" s="149"/>
      <c r="O38" s="76"/>
      <c r="P38" s="76"/>
      <c r="Q38" s="76"/>
      <c r="R38" s="76"/>
      <c r="S38" s="76"/>
      <c r="T38" s="76"/>
      <c r="U38" s="76"/>
      <c r="V38" s="76"/>
      <c r="W38" s="76"/>
      <c r="X38" s="76"/>
    </row>
    <row r="39" ht="20.25" customHeight="1" spans="1:24">
      <c r="A39" s="143" t="s">
        <v>201</v>
      </c>
      <c r="B39" s="143" t="s">
        <v>70</v>
      </c>
      <c r="C39" s="143" t="s">
        <v>234</v>
      </c>
      <c r="D39" s="143" t="s">
        <v>235</v>
      </c>
      <c r="E39" s="143" t="s">
        <v>103</v>
      </c>
      <c r="F39" s="143" t="s">
        <v>104</v>
      </c>
      <c r="G39" s="143" t="s">
        <v>228</v>
      </c>
      <c r="H39" s="143" t="s">
        <v>229</v>
      </c>
      <c r="I39" s="76">
        <v>1159812</v>
      </c>
      <c r="J39" s="76">
        <v>1159812</v>
      </c>
      <c r="K39" s="149"/>
      <c r="L39" s="149"/>
      <c r="M39" s="76">
        <v>1159812</v>
      </c>
      <c r="N39" s="149"/>
      <c r="O39" s="76"/>
      <c r="P39" s="76"/>
      <c r="Q39" s="76"/>
      <c r="R39" s="76"/>
      <c r="S39" s="76"/>
      <c r="T39" s="76"/>
      <c r="U39" s="76"/>
      <c r="V39" s="76"/>
      <c r="W39" s="76"/>
      <c r="X39" s="76"/>
    </row>
    <row r="40" ht="20.25" customHeight="1" spans="1:24">
      <c r="A40" s="143" t="s">
        <v>201</v>
      </c>
      <c r="B40" s="143" t="s">
        <v>70</v>
      </c>
      <c r="C40" s="143" t="s">
        <v>234</v>
      </c>
      <c r="D40" s="143" t="s">
        <v>235</v>
      </c>
      <c r="E40" s="143" t="s">
        <v>103</v>
      </c>
      <c r="F40" s="143" t="s">
        <v>104</v>
      </c>
      <c r="G40" s="143" t="s">
        <v>228</v>
      </c>
      <c r="H40" s="143" t="s">
        <v>229</v>
      </c>
      <c r="I40" s="76">
        <v>312120</v>
      </c>
      <c r="J40" s="76">
        <v>312120</v>
      </c>
      <c r="K40" s="149"/>
      <c r="L40" s="149"/>
      <c r="M40" s="76">
        <v>312120</v>
      </c>
      <c r="N40" s="149"/>
      <c r="O40" s="76"/>
      <c r="P40" s="76"/>
      <c r="Q40" s="76"/>
      <c r="R40" s="76"/>
      <c r="S40" s="76"/>
      <c r="T40" s="76"/>
      <c r="U40" s="76"/>
      <c r="V40" s="76"/>
      <c r="W40" s="76"/>
      <c r="X40" s="76"/>
    </row>
    <row r="41" ht="20.25" customHeight="1" spans="1:24">
      <c r="A41" s="143" t="s">
        <v>201</v>
      </c>
      <c r="B41" s="143" t="s">
        <v>70</v>
      </c>
      <c r="C41" s="143" t="s">
        <v>240</v>
      </c>
      <c r="D41" s="143" t="s">
        <v>241</v>
      </c>
      <c r="E41" s="143" t="s">
        <v>101</v>
      </c>
      <c r="F41" s="143" t="s">
        <v>102</v>
      </c>
      <c r="G41" s="143" t="s">
        <v>242</v>
      </c>
      <c r="H41" s="143" t="s">
        <v>241</v>
      </c>
      <c r="I41" s="76">
        <v>30420</v>
      </c>
      <c r="J41" s="76">
        <v>30420</v>
      </c>
      <c r="K41" s="149"/>
      <c r="L41" s="149"/>
      <c r="M41" s="76">
        <v>30420</v>
      </c>
      <c r="N41" s="149"/>
      <c r="O41" s="76"/>
      <c r="P41" s="76"/>
      <c r="Q41" s="76"/>
      <c r="R41" s="76"/>
      <c r="S41" s="76"/>
      <c r="T41" s="76"/>
      <c r="U41" s="76"/>
      <c r="V41" s="76"/>
      <c r="W41" s="76"/>
      <c r="X41" s="76"/>
    </row>
    <row r="42" ht="20.25" customHeight="1" spans="1:24">
      <c r="A42" s="143" t="s">
        <v>201</v>
      </c>
      <c r="B42" s="143" t="s">
        <v>70</v>
      </c>
      <c r="C42" s="143" t="s">
        <v>240</v>
      </c>
      <c r="D42" s="143" t="s">
        <v>241</v>
      </c>
      <c r="E42" s="143" t="s">
        <v>103</v>
      </c>
      <c r="F42" s="143" t="s">
        <v>104</v>
      </c>
      <c r="G42" s="143" t="s">
        <v>242</v>
      </c>
      <c r="H42" s="143" t="s">
        <v>241</v>
      </c>
      <c r="I42" s="76">
        <v>23400</v>
      </c>
      <c r="J42" s="76">
        <v>23400</v>
      </c>
      <c r="K42" s="149"/>
      <c r="L42" s="149"/>
      <c r="M42" s="76">
        <v>23400</v>
      </c>
      <c r="N42" s="149"/>
      <c r="O42" s="76"/>
      <c r="P42" s="76"/>
      <c r="Q42" s="76"/>
      <c r="R42" s="76"/>
      <c r="S42" s="76"/>
      <c r="T42" s="76"/>
      <c r="U42" s="76"/>
      <c r="V42" s="76"/>
      <c r="W42" s="76"/>
      <c r="X42" s="76"/>
    </row>
    <row r="43" ht="20.25" customHeight="1" spans="1:24">
      <c r="A43" s="143" t="s">
        <v>201</v>
      </c>
      <c r="B43" s="143" t="s">
        <v>70</v>
      </c>
      <c r="C43" s="143" t="s">
        <v>243</v>
      </c>
      <c r="D43" s="143" t="s">
        <v>244</v>
      </c>
      <c r="E43" s="143" t="s">
        <v>101</v>
      </c>
      <c r="F43" s="143" t="s">
        <v>102</v>
      </c>
      <c r="G43" s="143" t="s">
        <v>218</v>
      </c>
      <c r="H43" s="143" t="s">
        <v>219</v>
      </c>
      <c r="I43" s="76">
        <v>182466</v>
      </c>
      <c r="J43" s="76">
        <v>182466</v>
      </c>
      <c r="K43" s="149"/>
      <c r="L43" s="149"/>
      <c r="M43" s="76">
        <v>182466</v>
      </c>
      <c r="N43" s="149"/>
      <c r="O43" s="76"/>
      <c r="P43" s="76"/>
      <c r="Q43" s="76"/>
      <c r="R43" s="76"/>
      <c r="S43" s="76"/>
      <c r="T43" s="76"/>
      <c r="U43" s="76"/>
      <c r="V43" s="76"/>
      <c r="W43" s="76"/>
      <c r="X43" s="76"/>
    </row>
    <row r="44" ht="20.25" customHeight="1" spans="1:24">
      <c r="A44" s="143" t="s">
        <v>201</v>
      </c>
      <c r="B44" s="143" t="s">
        <v>70</v>
      </c>
      <c r="C44" s="143" t="s">
        <v>243</v>
      </c>
      <c r="D44" s="143" t="s">
        <v>244</v>
      </c>
      <c r="E44" s="143" t="s">
        <v>103</v>
      </c>
      <c r="F44" s="143" t="s">
        <v>104</v>
      </c>
      <c r="G44" s="143" t="s">
        <v>218</v>
      </c>
      <c r="H44" s="143" t="s">
        <v>219</v>
      </c>
      <c r="I44" s="76">
        <v>112288</v>
      </c>
      <c r="J44" s="76">
        <v>112288</v>
      </c>
      <c r="K44" s="149"/>
      <c r="L44" s="149"/>
      <c r="M44" s="76">
        <v>112288</v>
      </c>
      <c r="N44" s="149"/>
      <c r="O44" s="76"/>
      <c r="P44" s="76"/>
      <c r="Q44" s="76"/>
      <c r="R44" s="76"/>
      <c r="S44" s="76"/>
      <c r="T44" s="76"/>
      <c r="U44" s="76"/>
      <c r="V44" s="76"/>
      <c r="W44" s="76"/>
      <c r="X44" s="76"/>
    </row>
    <row r="45" ht="17.25" customHeight="1" spans="1:24">
      <c r="A45" s="31" t="s">
        <v>174</v>
      </c>
      <c r="B45" s="32"/>
      <c r="C45" s="144"/>
      <c r="D45" s="144"/>
      <c r="E45" s="144"/>
      <c r="F45" s="144"/>
      <c r="G45" s="144"/>
      <c r="H45" s="145"/>
      <c r="I45" s="76">
        <v>36065480.42</v>
      </c>
      <c r="J45" s="76">
        <v>36065480.42</v>
      </c>
      <c r="K45" s="76"/>
      <c r="L45" s="76"/>
      <c r="M45" s="76">
        <v>36065480.42</v>
      </c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</row>
  </sheetData>
  <mergeCells count="31">
    <mergeCell ref="A2:X2"/>
    <mergeCell ref="A3:H3"/>
    <mergeCell ref="I4:X4"/>
    <mergeCell ref="J5:N5"/>
    <mergeCell ref="O5:Q5"/>
    <mergeCell ref="S5:X5"/>
    <mergeCell ref="A45:H4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topLeftCell="T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3"/>
      <c r="E1" s="1"/>
      <c r="F1" s="1"/>
      <c r="G1" s="1"/>
      <c r="H1" s="1"/>
      <c r="U1" s="133"/>
      <c r="W1" s="138" t="s">
        <v>245</v>
      </c>
    </row>
    <row r="2" ht="46.5" customHeight="1" spans="1:23">
      <c r="A2" s="3" t="str">
        <f>"2025"&amp;"年部门项目支出预算表"</f>
        <v>2025年部门项目支出预算表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"单位名称："&amp;"昆明市官渡区云南大学附属会展学校"</f>
        <v>单位名称：昆明市官渡区云南大学附属会展学校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3"/>
      <c r="W3" s="116" t="s">
        <v>1</v>
      </c>
    </row>
    <row r="4" ht="21.75" customHeight="1" spans="1:23">
      <c r="A4" s="8" t="s">
        <v>246</v>
      </c>
      <c r="B4" s="9" t="s">
        <v>185</v>
      </c>
      <c r="C4" s="8" t="s">
        <v>186</v>
      </c>
      <c r="D4" s="8" t="s">
        <v>247</v>
      </c>
      <c r="E4" s="9" t="s">
        <v>187</v>
      </c>
      <c r="F4" s="9" t="s">
        <v>188</v>
      </c>
      <c r="G4" s="9" t="s">
        <v>248</v>
      </c>
      <c r="H4" s="9" t="s">
        <v>249</v>
      </c>
      <c r="I4" s="26" t="s">
        <v>55</v>
      </c>
      <c r="J4" s="10" t="s">
        <v>250</v>
      </c>
      <c r="K4" s="11"/>
      <c r="L4" s="11"/>
      <c r="M4" s="12"/>
      <c r="N4" s="10" t="s">
        <v>193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4" t="s">
        <v>58</v>
      </c>
      <c r="K5" s="135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199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6" t="s">
        <v>57</v>
      </c>
      <c r="K6" s="13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4" t="s">
        <v>57</v>
      </c>
      <c r="K7" s="64" t="s">
        <v>251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66" t="s">
        <v>252</v>
      </c>
      <c r="B9" s="66" t="s">
        <v>253</v>
      </c>
      <c r="C9" s="66" t="s">
        <v>254</v>
      </c>
      <c r="D9" s="66" t="s">
        <v>70</v>
      </c>
      <c r="E9" s="66" t="s">
        <v>135</v>
      </c>
      <c r="F9" s="66" t="s">
        <v>81</v>
      </c>
      <c r="G9" s="66" t="s">
        <v>255</v>
      </c>
      <c r="H9" s="66" t="s">
        <v>256</v>
      </c>
      <c r="I9" s="76">
        <v>6000</v>
      </c>
      <c r="J9" s="76"/>
      <c r="K9" s="76"/>
      <c r="L9" s="76"/>
      <c r="M9" s="76"/>
      <c r="N9" s="76"/>
      <c r="O9" s="76"/>
      <c r="P9" s="76"/>
      <c r="Q9" s="76"/>
      <c r="R9" s="76">
        <v>6000</v>
      </c>
      <c r="S9" s="76"/>
      <c r="T9" s="76"/>
      <c r="U9" s="76"/>
      <c r="V9" s="76"/>
      <c r="W9" s="76">
        <v>6000</v>
      </c>
    </row>
    <row r="10" ht="21.75" customHeight="1" spans="1:23">
      <c r="A10" s="66" t="s">
        <v>252</v>
      </c>
      <c r="B10" s="66" t="s">
        <v>257</v>
      </c>
      <c r="C10" s="66" t="s">
        <v>258</v>
      </c>
      <c r="D10" s="66" t="s">
        <v>70</v>
      </c>
      <c r="E10" s="66" t="s">
        <v>101</v>
      </c>
      <c r="F10" s="66" t="s">
        <v>102</v>
      </c>
      <c r="G10" s="66" t="s">
        <v>255</v>
      </c>
      <c r="H10" s="66" t="s">
        <v>256</v>
      </c>
      <c r="I10" s="76">
        <v>392400</v>
      </c>
      <c r="J10" s="76">
        <v>392400</v>
      </c>
      <c r="K10" s="76">
        <v>392400</v>
      </c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</row>
    <row r="11" ht="21.75" customHeight="1" spans="1:23">
      <c r="A11" s="66" t="s">
        <v>252</v>
      </c>
      <c r="B11" s="66" t="s">
        <v>257</v>
      </c>
      <c r="C11" s="66" t="s">
        <v>258</v>
      </c>
      <c r="D11" s="66" t="s">
        <v>70</v>
      </c>
      <c r="E11" s="66" t="s">
        <v>103</v>
      </c>
      <c r="F11" s="66" t="s">
        <v>104</v>
      </c>
      <c r="G11" s="66" t="s">
        <v>255</v>
      </c>
      <c r="H11" s="66" t="s">
        <v>256</v>
      </c>
      <c r="I11" s="76">
        <v>185600</v>
      </c>
      <c r="J11" s="76">
        <v>185600</v>
      </c>
      <c r="K11" s="76">
        <v>185600</v>
      </c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</row>
    <row r="12" ht="21.75" customHeight="1" spans="1:23">
      <c r="A12" s="66" t="s">
        <v>252</v>
      </c>
      <c r="B12" s="66" t="s">
        <v>259</v>
      </c>
      <c r="C12" s="66" t="s">
        <v>260</v>
      </c>
      <c r="D12" s="66" t="s">
        <v>70</v>
      </c>
      <c r="E12" s="66" t="s">
        <v>101</v>
      </c>
      <c r="F12" s="66" t="s">
        <v>102</v>
      </c>
      <c r="G12" s="66" t="s">
        <v>255</v>
      </c>
      <c r="H12" s="66" t="s">
        <v>256</v>
      </c>
      <c r="I12" s="76">
        <v>1552727.48</v>
      </c>
      <c r="J12" s="76"/>
      <c r="K12" s="76"/>
      <c r="L12" s="76"/>
      <c r="M12" s="76"/>
      <c r="N12" s="76"/>
      <c r="O12" s="76"/>
      <c r="P12" s="76"/>
      <c r="Q12" s="76"/>
      <c r="R12" s="76">
        <v>1552727.48</v>
      </c>
      <c r="S12" s="76"/>
      <c r="T12" s="76"/>
      <c r="U12" s="76"/>
      <c r="V12" s="76"/>
      <c r="W12" s="76">
        <v>1552727.48</v>
      </c>
    </row>
    <row r="13" ht="21.75" customHeight="1" spans="1:23">
      <c r="A13" s="66" t="s">
        <v>252</v>
      </c>
      <c r="B13" s="66" t="s">
        <v>259</v>
      </c>
      <c r="C13" s="66" t="s">
        <v>260</v>
      </c>
      <c r="D13" s="66" t="s">
        <v>70</v>
      </c>
      <c r="E13" s="66" t="s">
        <v>103</v>
      </c>
      <c r="F13" s="66" t="s">
        <v>104</v>
      </c>
      <c r="G13" s="66" t="s">
        <v>255</v>
      </c>
      <c r="H13" s="66" t="s">
        <v>256</v>
      </c>
      <c r="I13" s="76">
        <v>734167.44</v>
      </c>
      <c r="J13" s="76"/>
      <c r="K13" s="76"/>
      <c r="L13" s="76"/>
      <c r="M13" s="76"/>
      <c r="N13" s="76"/>
      <c r="O13" s="76"/>
      <c r="P13" s="76"/>
      <c r="Q13" s="76"/>
      <c r="R13" s="76">
        <v>734167.44</v>
      </c>
      <c r="S13" s="76"/>
      <c r="T13" s="76"/>
      <c r="U13" s="76"/>
      <c r="V13" s="76"/>
      <c r="W13" s="76">
        <v>734167.44</v>
      </c>
    </row>
    <row r="14" ht="18.75" customHeight="1" spans="1:23">
      <c r="A14" s="31" t="s">
        <v>174</v>
      </c>
      <c r="B14" s="32"/>
      <c r="C14" s="32"/>
      <c r="D14" s="32"/>
      <c r="E14" s="32"/>
      <c r="F14" s="32"/>
      <c r="G14" s="32"/>
      <c r="H14" s="33"/>
      <c r="I14" s="76">
        <v>2870894.92</v>
      </c>
      <c r="J14" s="76">
        <v>578000</v>
      </c>
      <c r="K14" s="76">
        <v>578000</v>
      </c>
      <c r="L14" s="76"/>
      <c r="M14" s="76"/>
      <c r="N14" s="76"/>
      <c r="O14" s="76"/>
      <c r="P14" s="76"/>
      <c r="Q14" s="76"/>
      <c r="R14" s="76">
        <v>2292894.92</v>
      </c>
      <c r="S14" s="76"/>
      <c r="T14" s="76"/>
      <c r="U14" s="76"/>
      <c r="V14" s="76"/>
      <c r="W14" s="76">
        <v>2292894.92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"/>
  <sheetViews>
    <sheetView showZeros="0" topLeftCell="B2" workbookViewId="0">
      <selection activeCell="A2" sqref="A2:J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261</v>
      </c>
    </row>
    <row r="2" ht="39.75" customHeight="1" spans="1:10">
      <c r="A2" s="62" t="str">
        <f>"2025"&amp;"年部门项目支出绩效目标表"</f>
        <v>2025年部门项目支出绩效目标表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">
      <c r="A3" s="4" t="str">
        <f>"单位名称："&amp;"昆明市官渡区云南大学附属会展学校"</f>
        <v>单位名称：昆明市官渡区云南大学附属会展学校</v>
      </c>
    </row>
    <row r="4" ht="44.25" customHeight="1" spans="1:10">
      <c r="A4" s="64" t="s">
        <v>186</v>
      </c>
      <c r="B4" s="64" t="s">
        <v>262</v>
      </c>
      <c r="C4" s="64" t="s">
        <v>263</v>
      </c>
      <c r="D4" s="64" t="s">
        <v>264</v>
      </c>
      <c r="E4" s="64" t="s">
        <v>265</v>
      </c>
      <c r="F4" s="65" t="s">
        <v>266</v>
      </c>
      <c r="G4" s="64" t="s">
        <v>267</v>
      </c>
      <c r="H4" s="65" t="s">
        <v>268</v>
      </c>
      <c r="I4" s="65" t="s">
        <v>269</v>
      </c>
      <c r="J4" s="64" t="s">
        <v>270</v>
      </c>
    </row>
    <row r="5" ht="18.75" customHeight="1" spans="1:10">
      <c r="A5" s="131">
        <v>1</v>
      </c>
      <c r="B5" s="131">
        <v>2</v>
      </c>
      <c r="C5" s="131">
        <v>3</v>
      </c>
      <c r="D5" s="131">
        <v>4</v>
      </c>
      <c r="E5" s="131">
        <v>5</v>
      </c>
      <c r="F5" s="34">
        <v>6</v>
      </c>
      <c r="G5" s="131">
        <v>7</v>
      </c>
      <c r="H5" s="34">
        <v>8</v>
      </c>
      <c r="I5" s="34">
        <v>9</v>
      </c>
      <c r="J5" s="131">
        <v>10</v>
      </c>
    </row>
    <row r="6" ht="42" customHeight="1" spans="1:10">
      <c r="A6" s="28" t="s">
        <v>70</v>
      </c>
      <c r="B6" s="66"/>
      <c r="C6" s="66"/>
      <c r="D6" s="66"/>
      <c r="E6" s="52"/>
      <c r="F6" s="67"/>
      <c r="G6" s="52"/>
      <c r="H6" s="67"/>
      <c r="I6" s="67"/>
      <c r="J6" s="52"/>
    </row>
    <row r="7" ht="42" customHeight="1" spans="1:10">
      <c r="A7" s="132" t="s">
        <v>254</v>
      </c>
      <c r="B7" s="20" t="s">
        <v>271</v>
      </c>
      <c r="C7" s="20" t="s">
        <v>272</v>
      </c>
      <c r="D7" s="20" t="s">
        <v>273</v>
      </c>
      <c r="E7" s="28" t="s">
        <v>274</v>
      </c>
      <c r="F7" s="20" t="s">
        <v>275</v>
      </c>
      <c r="G7" s="28" t="s">
        <v>276</v>
      </c>
      <c r="H7" s="20" t="s">
        <v>277</v>
      </c>
      <c r="I7" s="20" t="s">
        <v>278</v>
      </c>
      <c r="J7" s="28" t="s">
        <v>279</v>
      </c>
    </row>
    <row r="8" ht="42" customHeight="1" spans="1:10">
      <c r="A8" s="132" t="s">
        <v>254</v>
      </c>
      <c r="B8" s="20" t="s">
        <v>271</v>
      </c>
      <c r="C8" s="20" t="s">
        <v>280</v>
      </c>
      <c r="D8" s="20" t="s">
        <v>281</v>
      </c>
      <c r="E8" s="28" t="s">
        <v>282</v>
      </c>
      <c r="F8" s="20" t="s">
        <v>275</v>
      </c>
      <c r="G8" s="28" t="s">
        <v>283</v>
      </c>
      <c r="H8" s="20" t="s">
        <v>277</v>
      </c>
      <c r="I8" s="20" t="s">
        <v>278</v>
      </c>
      <c r="J8" s="28" t="s">
        <v>284</v>
      </c>
    </row>
    <row r="9" ht="42" customHeight="1" spans="1:10">
      <c r="A9" s="132" t="s">
        <v>254</v>
      </c>
      <c r="B9" s="20" t="s">
        <v>271</v>
      </c>
      <c r="C9" s="20" t="s">
        <v>285</v>
      </c>
      <c r="D9" s="20" t="s">
        <v>286</v>
      </c>
      <c r="E9" s="28" t="s">
        <v>287</v>
      </c>
      <c r="F9" s="20" t="s">
        <v>288</v>
      </c>
      <c r="G9" s="28" t="s">
        <v>289</v>
      </c>
      <c r="H9" s="20" t="s">
        <v>290</v>
      </c>
      <c r="I9" s="20" t="s">
        <v>278</v>
      </c>
      <c r="J9" s="28" t="s">
        <v>291</v>
      </c>
    </row>
    <row r="10" ht="42" customHeight="1" spans="1:10">
      <c r="A10" s="132" t="s">
        <v>260</v>
      </c>
      <c r="B10" s="20" t="s">
        <v>292</v>
      </c>
      <c r="C10" s="20" t="s">
        <v>272</v>
      </c>
      <c r="D10" s="20" t="s">
        <v>273</v>
      </c>
      <c r="E10" s="28" t="s">
        <v>293</v>
      </c>
      <c r="F10" s="20" t="s">
        <v>275</v>
      </c>
      <c r="G10" s="28" t="s">
        <v>294</v>
      </c>
      <c r="H10" s="20" t="s">
        <v>295</v>
      </c>
      <c r="I10" s="20" t="s">
        <v>278</v>
      </c>
      <c r="J10" s="28" t="s">
        <v>296</v>
      </c>
    </row>
    <row r="11" ht="42" customHeight="1" spans="1:10">
      <c r="A11" s="132" t="s">
        <v>260</v>
      </c>
      <c r="B11" s="20" t="s">
        <v>292</v>
      </c>
      <c r="C11" s="20" t="s">
        <v>280</v>
      </c>
      <c r="D11" s="20" t="s">
        <v>281</v>
      </c>
      <c r="E11" s="28" t="s">
        <v>297</v>
      </c>
      <c r="F11" s="20" t="s">
        <v>275</v>
      </c>
      <c r="G11" s="28" t="s">
        <v>298</v>
      </c>
      <c r="H11" s="20"/>
      <c r="I11" s="20" t="s">
        <v>299</v>
      </c>
      <c r="J11" s="28" t="s">
        <v>300</v>
      </c>
    </row>
    <row r="12" ht="42" customHeight="1" spans="1:10">
      <c r="A12" s="132" t="s">
        <v>260</v>
      </c>
      <c r="B12" s="20" t="s">
        <v>292</v>
      </c>
      <c r="C12" s="20" t="s">
        <v>285</v>
      </c>
      <c r="D12" s="20" t="s">
        <v>286</v>
      </c>
      <c r="E12" s="28" t="s">
        <v>301</v>
      </c>
      <c r="F12" s="20" t="s">
        <v>288</v>
      </c>
      <c r="G12" s="28" t="s">
        <v>289</v>
      </c>
      <c r="H12" s="20" t="s">
        <v>290</v>
      </c>
      <c r="I12" s="20" t="s">
        <v>278</v>
      </c>
      <c r="J12" s="28" t="s">
        <v>302</v>
      </c>
    </row>
    <row r="13" ht="42" customHeight="1" spans="1:10">
      <c r="A13" s="132" t="s">
        <v>258</v>
      </c>
      <c r="B13" s="20" t="s">
        <v>303</v>
      </c>
      <c r="C13" s="20" t="s">
        <v>272</v>
      </c>
      <c r="D13" s="20" t="s">
        <v>273</v>
      </c>
      <c r="E13" s="28" t="s">
        <v>293</v>
      </c>
      <c r="F13" s="20" t="s">
        <v>275</v>
      </c>
      <c r="G13" s="28" t="s">
        <v>304</v>
      </c>
      <c r="H13" s="20" t="s">
        <v>295</v>
      </c>
      <c r="I13" s="20" t="s">
        <v>278</v>
      </c>
      <c r="J13" s="28" t="s">
        <v>305</v>
      </c>
    </row>
    <row r="14" ht="42" customHeight="1" spans="1:10">
      <c r="A14" s="132" t="s">
        <v>258</v>
      </c>
      <c r="B14" s="20" t="s">
        <v>303</v>
      </c>
      <c r="C14" s="20" t="s">
        <v>280</v>
      </c>
      <c r="D14" s="20" t="s">
        <v>281</v>
      </c>
      <c r="E14" s="28" t="s">
        <v>297</v>
      </c>
      <c r="F14" s="20" t="s">
        <v>275</v>
      </c>
      <c r="G14" s="28" t="s">
        <v>298</v>
      </c>
      <c r="H14" s="20"/>
      <c r="I14" s="20" t="s">
        <v>299</v>
      </c>
      <c r="J14" s="28" t="s">
        <v>306</v>
      </c>
    </row>
    <row r="15" ht="42" customHeight="1" spans="1:10">
      <c r="A15" s="132" t="s">
        <v>258</v>
      </c>
      <c r="B15" s="20" t="s">
        <v>303</v>
      </c>
      <c r="C15" s="20" t="s">
        <v>285</v>
      </c>
      <c r="D15" s="20" t="s">
        <v>286</v>
      </c>
      <c r="E15" s="28" t="s">
        <v>301</v>
      </c>
      <c r="F15" s="20" t="s">
        <v>288</v>
      </c>
      <c r="G15" s="28" t="s">
        <v>289</v>
      </c>
      <c r="H15" s="20" t="s">
        <v>290</v>
      </c>
      <c r="I15" s="20" t="s">
        <v>278</v>
      </c>
      <c r="J15" s="28" t="s">
        <v>307</v>
      </c>
    </row>
  </sheetData>
  <mergeCells count="8">
    <mergeCell ref="A2:J2"/>
    <mergeCell ref="A3:H3"/>
    <mergeCell ref="A7:A9"/>
    <mergeCell ref="A10:A12"/>
    <mergeCell ref="A13:A15"/>
    <mergeCell ref="B7:B9"/>
    <mergeCell ref="B10:B12"/>
    <mergeCell ref="B13:B1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triste</cp:lastModifiedBy>
  <dcterms:created xsi:type="dcterms:W3CDTF">2025-02-27T08:19:24Z</dcterms:created>
  <dcterms:modified xsi:type="dcterms:W3CDTF">2025-02-27T08:33:06Z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D8D037A7F252449E83807D5F7E601E0E_13</vt:lpwstr>
  </property>
  <property fmtid="{D5CDD505-2E9C-101B-9397-08002B2CF9AE}" pid="3" name="KSOProductBuildVer">
    <vt:lpwstr>2052-12.1.0.19770</vt:lpwstr>
  </property>
</Properties>
</file>