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<sst xmlns="http://schemas.openxmlformats.org/spreadsheetml/2006/main" count="841" uniqueCount="380">
  <si>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</si>
  <si>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</si>
  <si>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</si>
  <si>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</si>
  <si>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</si>
  <si>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</si>
  <si>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</si>
  <si>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</si>
  <si>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</si>
  <si>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</si>
  <si>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</si>
  <si>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</si>
  <si>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</si>
  <si>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</si>
  <si>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</si>
  <si>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</si>
  <si>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</si>
  <si>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</si>
  <si>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</si>
  <si>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</si>
  <si>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</si>
  <si>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</si>
  <si>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</si>
  <si>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</si>
  <si>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</si>
  <si>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</si>
  <si>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</si>
  <si>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</si>
  <si>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</si>
  <si>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</si>
  <si>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</si>
  <si>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</si>
  <si>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</si>
  <si>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</si>
  <si>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</si>
  <si>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</si>
  <si>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</si>
  <si>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</si>
  <si>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</si>
  <si>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</si>
  <si>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</si>
  <si>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</si>
  <si>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</si>
  <si>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</si>
  <si>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</si>
  <si>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</si>
  <si>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</si>
  <si>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</si>
  <si>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</si>
  <si>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</si>
  <si>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</si>
  <si>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</si>
  <si>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</si>
  <si>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</si>
  <si>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</si>
  <si>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</si>
  <si>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</si>
  <si>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</si>
  <si>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</si>
  <si>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</si>
  <si>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</si>
  <si>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</si>
  <si>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</si>
  <si>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</si>
  <si>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</si>
  <si>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</si>
  <si>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</si>
  <si>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</si>
  <si>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</si>
  <si>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昆明市官渡区第七幼儿园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</si>
  <si>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</si>
  <si>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</si>
  <si>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</si>
  <si>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</si>
  <si>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</si>
  <si>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</si>
  <si>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</si>
  <si>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</si>
  <si>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</si>
  <si>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</si>
  <si>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</si>
  <si>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</si>
  <si>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</si>
  <si>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</si>
  <si>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</si>
  <si>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</si>
  <si>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</si>
  <si>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</si>
  <si>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</si>
  <si>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</si>
  <si>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</si>
  <si>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</si>
  <si>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</si>
  <si>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</si>
  <si>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</si>
  <si>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</si>
  <si>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</si>
  <si>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</si>
  <si>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</si>
  <si>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 xml:space="preserve">  教育管理事务</t>
  </si>
  <si>
    <t>2050101</t>
  </si>
  <si>
    <t xml:space="preserve">    行政运行</t>
  </si>
  <si>
    <t>20502</t>
  </si>
  <si>
    <t xml:space="preserve">  普通教育</t>
  </si>
  <si>
    <t>2050201</t>
  </si>
  <si>
    <t xml:space="preserve">    学前教育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</si>
  <si>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</si>
  <si>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</si>
  <si>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</si>
  <si>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</si>
  <si>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</si>
  <si>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</si>
  <si>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</si>
  <si>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</si>
  <si>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</si>
  <si>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</si>
  <si>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</si>
  <si>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</si>
  <si>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</si>
  <si>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</si>
  <si>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</si>
  <si>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</si>
  <si>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</si>
  <si>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</si>
  <si>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</si>
  <si>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</si>
  <si>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</si>
  <si>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</si>
  <si>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</si>
  <si>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</si>
  <si>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</si>
  <si>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</si>
  <si>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</si>
  <si>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</si>
  <si>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</si>
  <si>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</si>
  <si>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</si>
  <si>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</si>
  <si>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</si>
  <si>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</si>
  <si>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</si>
  <si>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</si>
  <si>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</si>
  <si>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</si>
  <si>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</si>
  <si>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</si>
  <si>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</si>
  <si>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</si>
  <si>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</si>
  <si>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</si>
  <si>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</si>
  <si>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</si>
  <si>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</si>
  <si>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</si>
  <si>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</si>
  <si>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</si>
  <si>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</si>
  <si>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</si>
  <si>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</si>
  <si>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</si>
  <si>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</si>
  <si>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</si>
  <si>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</si>
  <si>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</si>
  <si>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</si>
  <si>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</si>
  <si>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</si>
  <si>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</si>
  <si>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</si>
  <si>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</si>
  <si>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</si>
  <si>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</si>
  <si>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</si>
  <si>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</si>
  <si>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</si>
  <si>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</si>
  <si>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</si>
  <si>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</si>
  <si>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</si>
  <si>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</si>
  <si>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</si>
  <si>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</si>
  <si>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备注：昆明市官渡区第七幼儿园2025年无一般公共预算“三公”经费支出预算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</si>
  <si>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</si>
  <si>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</si>
  <si>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</si>
  <si>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</si>
  <si>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</si>
  <si>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</si>
  <si>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</si>
  <si>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</si>
  <si>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</si>
  <si>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</si>
  <si>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</si>
  <si>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</si>
  <si>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</si>
  <si>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</si>
  <si>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</si>
  <si>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</si>
  <si>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</si>
  <si>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</si>
  <si>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</si>
  <si>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</si>
  <si>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530111231100001493226</t>
  </si>
  <si>
    <t>事业人员绩效奖励</t>
  </si>
  <si>
    <t>学前教育</t>
  </si>
  <si>
    <t>30103</t>
  </si>
  <si>
    <t>30107</t>
  </si>
  <si>
    <t>530111210000000002213</t>
  </si>
  <si>
    <t>事业人员工资支出</t>
  </si>
  <si>
    <t>30101</t>
  </si>
  <si>
    <t>30102</t>
  </si>
  <si>
    <t>530111210000000002218</t>
  </si>
  <si>
    <t>一般公用支出</t>
  </si>
  <si>
    <t>30201</t>
  </si>
  <si>
    <t>其他教育费附加安排的支出</t>
  </si>
  <si>
    <t>30216</t>
  </si>
  <si>
    <t>30229</t>
  </si>
  <si>
    <t>事业单位离退休</t>
  </si>
  <si>
    <t>30299</t>
  </si>
  <si>
    <t>530111210000000002217</t>
  </si>
  <si>
    <t>工会经费</t>
  </si>
  <si>
    <t>30228</t>
  </si>
  <si>
    <t>530111241100002117727</t>
  </si>
  <si>
    <t>其他人员支出</t>
  </si>
  <si>
    <t>行政运行</t>
  </si>
  <si>
    <t>30199</t>
  </si>
  <si>
    <t>530111241100002117741</t>
  </si>
  <si>
    <t>离退休干部走访慰问经费</t>
  </si>
  <si>
    <t>530111210000000002215</t>
  </si>
  <si>
    <t>住房公积金</t>
  </si>
  <si>
    <t>30113</t>
  </si>
  <si>
    <t>530111210000000002214</t>
  </si>
  <si>
    <t>社会保障缴费</t>
  </si>
  <si>
    <t>机关事业单位基本养老保险缴费支出</t>
  </si>
  <si>
    <t>30108</t>
  </si>
  <si>
    <t>机关事业单位职业年金缴费支出</t>
  </si>
  <si>
    <t>30109</t>
  </si>
  <si>
    <t>事业单位医疗</t>
  </si>
  <si>
    <t>30110</t>
  </si>
  <si>
    <t>公务员医疗补助</t>
  </si>
  <si>
    <t>30111</t>
  </si>
  <si>
    <t>30112</t>
  </si>
  <si>
    <t>其他行政事业单位医疗支出</t>
  </si>
  <si>
    <t>530111231100001493227</t>
  </si>
  <si>
    <t>离退休人员支出</t>
  </si>
  <si>
    <t>30305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</si>
  <si>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</si>
  <si>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</si>
  <si>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</si>
  <si>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</si>
  <si>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</si>
  <si>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</si>
  <si>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</si>
  <si>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313 事业发展类</t>
  </si>
  <si>
    <t>530111251100003622619</t>
  </si>
  <si>
    <t>学前教育专项经费</t>
  </si>
  <si>
    <t>办公费</t>
  </si>
  <si>
    <t>311 专项业务类</t>
  </si>
  <si>
    <t>530111251100003637072</t>
  </si>
  <si>
    <t>2025年上缴利息专项资金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</si>
  <si>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</si>
  <si>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</si>
  <si>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</si>
  <si>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</si>
  <si>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</si>
  <si>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</si>
  <si>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</si>
  <si>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</si>
  <si>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</si>
  <si>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</si>
  <si>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普及学前教育，进一步优化资源的管理模式，不断提高办园水平和保教质量，促进幼儿全面发展，基本实现学前教育的优质化、特色化、品牌化，扩大优质办学资源，学校办学质量和办学效益显著提升，按年度规划进度实施。</t>
  </si>
  <si>
    <t>产出指标</t>
  </si>
  <si>
    <t>数量指标</t>
  </si>
  <si>
    <t>受益学生人数</t>
  </si>
  <si>
    <t>=</t>
  </si>
  <si>
    <t>735</t>
  </si>
  <si>
    <t>人</t>
  </si>
  <si>
    <t>定量指标</t>
  </si>
  <si>
    <t>我校所属公办幼儿园两所</t>
  </si>
  <si>
    <t>时效指标</t>
  </si>
  <si>
    <t>资金当年到位率</t>
  </si>
  <si>
    <t>100</t>
  </si>
  <si>
    <t>%</t>
  </si>
  <si>
    <t>到位率到达90%得分</t>
  </si>
  <si>
    <t>效益指标</t>
  </si>
  <si>
    <t>社会效益</t>
  </si>
  <si>
    <t>保障学前教育幼儿顺利入学</t>
  </si>
  <si>
    <t>&gt;</t>
  </si>
  <si>
    <t>90</t>
  </si>
  <si>
    <t>生态效益</t>
  </si>
  <si>
    <t>建设环境优美设施设备完善的公办幼儿园</t>
  </si>
  <si>
    <t>满意度指标</t>
  </si>
  <si>
    <t>服务对象满意度</t>
  </si>
  <si>
    <t>学生和家长满意度</t>
  </si>
  <si>
    <t>学生和家长满意</t>
  </si>
  <si>
    <t>当季总额上缴利息金额</t>
  </si>
  <si>
    <t>根据2025年收到当期的银行结息全额上缴</t>
  </si>
  <si>
    <t>上缴利息及时性</t>
  </si>
  <si>
    <t>&lt;</t>
  </si>
  <si>
    <t>30</t>
  </si>
  <si>
    <t>天</t>
  </si>
  <si>
    <t>经济效益</t>
  </si>
  <si>
    <t>实现非税收入及时入库</t>
  </si>
  <si>
    <t>社会满意度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</si>
  <si>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</si>
  <si>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</si>
  <si>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</si>
  <si>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</si>
  <si>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备注：昆明市官渡区第七幼儿园2025年无政府性基金预算支出预算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</si>
  <si>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</si>
  <si>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</si>
  <si>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</si>
  <si>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</si>
  <si>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</si>
  <si>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</si>
  <si>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</si>
  <si>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</si>
  <si>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</si>
  <si>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</si>
  <si>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</si>
  <si>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A4复印纸</t>
  </si>
  <si>
    <t>复印纸</t>
  </si>
  <si>
    <t>元</t>
  </si>
  <si>
    <t>物业管理保安</t>
  </si>
  <si>
    <t>物业管理服务</t>
  </si>
  <si>
    <t>物业管理保洁</t>
  </si>
  <si>
    <t>物业管理绿化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</si>
  <si>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</si>
  <si>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</si>
  <si>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</si>
  <si>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</si>
  <si>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</si>
  <si>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</si>
  <si>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</si>
  <si>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</si>
  <si>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备注：昆明市官渡区第七幼儿园2025年无政府购买服务预算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</si>
  <si>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</si>
  <si>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</si>
  <si>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</si>
  <si>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</si>
  <si>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</si>
  <si>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</si>
  <si>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</si>
  <si>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</si>
  <si>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</si>
  <si>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</si>
  <si>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</si>
  <si>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</si>
  <si>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</si>
  <si>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</si>
  <si>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</si>
  <si>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</si>
  <si>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</si>
  <si>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</si>
  <si>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</si>
  <si>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</si>
  <si>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</si>
  <si>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</si>
  <si>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</si>
  <si>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备注：昆明市官渡区第七幼儿园2025年无区对下转移支付预算</t>
  </si>
  <si>
    <t>预算09-2表</t>
  </si>
  <si>
    <t>备注：昆明市官渡区第七幼儿园2025年无区对下转移支付预算，故无区对下转移支付绩效目标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</si>
  <si>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</si>
  <si>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</si>
  <si>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</si>
  <si>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</si>
  <si>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</si>
  <si>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</si>
  <si>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</si>
  <si>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</si>
  <si>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备注：昆明市官渡区第七幼儿园2025年无新增资产配置</t>
  </si>
  <si>
    <t>预算11表</t>
  </si>
  <si>
    <t>上级补助</t>
  </si>
  <si>
    <r>
      <t>备注：昆明市官渡区第七幼儿园2025</t>
    </r>
    <r>
      <rPr>
        <sz val="9"/>
        <color theme="1"/>
        <rFont val="宋体"/>
        <charset val="134"/>
        <scheme val="minor"/>
      </rPr>
      <t>年无上级补助项目支出预算</t>
    </r>
  </si>
  <si>
    <t>预算12表</t>
  </si>
  <si>
    <t>项目级次</t>
  </si>
  <si>
    <t>学前教育专项资金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</si>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</sst>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  <numFmt numFmtId="181" formatCode="#,##0.00_ "/>
  </numFmts>
  <fonts count="4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242B3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242B39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76" fontId="23" fillId="0" borderId="7">
      <alignment horizontal="right" vertical="center"/>
    </xf>
    <xf numFmtId="177" fontId="23" fillId="0" borderId="7">
      <alignment horizontal="right" vertical="center"/>
    </xf>
    <xf numFmtId="178" fontId="23" fillId="0" borderId="7">
      <alignment horizontal="right" vertical="center"/>
    </xf>
    <xf numFmtId="179" fontId="23" fillId="0" borderId="7">
      <alignment horizontal="right" vertical="center"/>
    </xf>
    <xf numFmtId="0" fontId="23" fillId="0" borderId="0">
      <alignment vertical="top"/>
      <protection locked="0"/>
    </xf>
    <xf numFmtId="179" fontId="23" fillId="0" borderId="7">
      <alignment horizontal="right" vertical="center"/>
    </xf>
    <xf numFmtId="10" fontId="23" fillId="0" borderId="7">
      <alignment horizontal="right" vertical="center"/>
    </xf>
    <xf numFmtId="49" fontId="23" fillId="0" borderId="7">
      <alignment horizontal="left" vertical="center" wrapText="1"/>
    </xf>
    <xf numFmtId="180" fontId="23" fillId="0" borderId="7">
      <alignment horizontal="right" vertical="center"/>
    </xf>
  </cellStyleXfs>
  <cellXfs count="258"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7" xfId="53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/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9" fillId="0" borderId="0" xfId="0" applyFont="1" applyBorder="1"/>
    <xf numFmtId="0" fontId="2" fillId="0" borderId="7" xfId="0" applyFont="1" applyBorder="1" applyAlignment="1" applyProtection="1">
      <alignment horizontal="center" vertical="center"/>
      <protection locked="0"/>
    </xf>
    <xf numFmtId="4" fontId="10" fillId="0" borderId="7" xfId="52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>
      <alignment horizont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78" fontId="10" fillId="0" borderId="7" xfId="51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178" fontId="16" fillId="0" borderId="11" xfId="0" applyNumberFormat="1" applyFont="1" applyBorder="1" applyAlignment="1">
      <alignment horizontal="left" vertical="center"/>
    </xf>
    <xf numFmtId="49" fontId="17" fillId="0" borderId="7" xfId="0" applyNumberFormat="1" applyFont="1" applyFill="1" applyBorder="1" applyAlignment="1" applyProtection="1">
      <alignment horizontal="left" vertical="center" wrapText="1"/>
    </xf>
    <xf numFmtId="179" fontId="17" fillId="0" borderId="7" xfId="0" applyNumberFormat="1" applyFont="1" applyFill="1" applyBorder="1" applyAlignment="1" applyProtection="1">
      <alignment horizontal="left" vertical="center"/>
    </xf>
    <xf numFmtId="179" fontId="18" fillId="0" borderId="7" xfId="0" applyNumberFormat="1" applyFont="1" applyFill="1" applyBorder="1" applyAlignment="1" applyProtection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>
      <alignment horizontal="left" vertical="center"/>
    </xf>
    <xf numFmtId="0" fontId="15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9" fontId="10" fillId="0" borderId="0" xfId="0" applyNumberFormat="1" applyFont="1" applyBorder="1" applyAlignment="1">
      <alignment horizontal="left" vertical="center"/>
    </xf>
    <xf numFmtId="178" fontId="16" fillId="0" borderId="7" xfId="51" applyNumberFormat="1" applyFont="1" applyBorder="1" applyAlignment="1">
      <alignment horizontal="center" vertical="center"/>
    </xf>
    <xf numFmtId="179" fontId="16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right"/>
      <protection locked="0"/>
    </xf>
    <xf numFmtId="49" fontId="19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top"/>
      <protection locked="0"/>
    </xf>
    <xf numFmtId="0" fontId="2" fillId="0" borderId="7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7" xfId="0" applyNumberFormat="1" applyFont="1" applyFill="1" applyBorder="1" applyAlignment="1" applyProtection="1">
      <alignment horizontal="left" vertical="center" wrapText="1"/>
    </xf>
    <xf numFmtId="49" fontId="18" fillId="0" borderId="5" xfId="0" applyNumberFormat="1" applyFont="1" applyFill="1" applyBorder="1" applyAlignment="1" applyProtection="1">
      <alignment horizontal="left" vertical="center" wrapText="1"/>
    </xf>
    <xf numFmtId="49" fontId="18" fillId="0" borderId="6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vertical="center" wrapText="1"/>
    </xf>
    <xf numFmtId="49" fontId="18" fillId="0" borderId="7" xfId="0" applyNumberFormat="1" applyFont="1" applyFill="1" applyBorder="1" applyAlignment="1" applyProtection="1">
      <alignment vertical="center" wrapText="1"/>
    </xf>
    <xf numFmtId="49" fontId="18" fillId="0" borderId="5" xfId="0" applyNumberFormat="1" applyFont="1" applyFill="1" applyBorder="1" applyAlignment="1" applyProtection="1">
      <alignment vertical="center" wrapText="1"/>
    </xf>
    <xf numFmtId="49" fontId="18" fillId="0" borderId="6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top"/>
    </xf>
    <xf numFmtId="0" fontId="2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>
      <alignment horizontal="center" vertical="center"/>
    </xf>
    <xf numFmtId="0" fontId="22" fillId="0" borderId="0" xfId="0" applyFont="1" applyBorder="1"/>
    <xf numFmtId="0" fontId="21" fillId="2" borderId="7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4" fontId="21" fillId="2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" fontId="18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top"/>
      <protection locked="0"/>
    </xf>
    <xf numFmtId="49" fontId="2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Fill="1" applyBorder="1" applyAlignment="1" applyProtection="1">
      <alignment horizontal="left" vertical="center"/>
      <protection locked="0"/>
    </xf>
    <xf numFmtId="0" fontId="23" fillId="0" borderId="7" xfId="53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9" fontId="23" fillId="0" borderId="7" xfId="52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vertical="top" wrapText="1"/>
      <protection locked="0"/>
    </xf>
    <xf numFmtId="0" fontId="23" fillId="0" borderId="0" xfId="53" applyFont="1" applyFill="1" applyAlignment="1" applyProtection="1">
      <alignment horizontal="left" wrapText="1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53" applyFont="1" applyFill="1" applyBorder="1" applyAlignment="1" applyProtection="1">
      <alignment horizontal="left" vertical="center" wrapText="1"/>
    </xf>
    <xf numFmtId="181" fontId="3" fillId="3" borderId="7" xfId="53" applyNumberFormat="1" applyFont="1" applyFill="1" applyBorder="1" applyAlignment="1" applyProtection="1">
      <alignment horizontal="right" vertical="center" wrapText="1"/>
    </xf>
    <xf numFmtId="179" fontId="23" fillId="3" borderId="7" xfId="52" applyFill="1" applyProtection="1">
      <alignment horizontal="right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10" fillId="3" borderId="7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179" fontId="3" fillId="0" borderId="7" xfId="52" applyFo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181" fontId="3" fillId="4" borderId="7" xfId="53" applyNumberFormat="1" applyFont="1" applyFill="1" applyBorder="1" applyAlignment="1" applyProtection="1">
      <alignment horizontal="right" vertical="center" wrapText="1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3" fillId="4" borderId="7" xfId="53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53" applyFont="1" applyFill="1" applyBorder="1" applyAlignment="1" applyProtection="1">
      <alignment horizontal="center" vertical="center"/>
    </xf>
    <xf numFmtId="0" fontId="3" fillId="0" borderId="7" xfId="53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79" fontId="26" fillId="0" borderId="7" xfId="52" applyFo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zoomScale="80" zoomScaleNormal="80" workbookViewId="0">
      <pane ySplit="1" topLeftCell="A2" activePane="bottomLeft" state="frozen"/>
      <selection/>
      <selection pane="bottomLeft" activeCell="D17" sqref="D17"/>
    </sheetView>
  </sheetViews>
  <sheetFormatPr defaultColWidth="8.62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51"/>
      <c r="B2" s="51"/>
      <c r="C2" s="51"/>
      <c r="D2" s="69" t="s">
        <v>0</v>
      </c>
    </row>
    <row r="3" ht="41.25" customHeight="1" spans="1:1">
      <c r="A3" s="46" t="str">
        <f>"2025"&amp;"年部门财务收支预算总表"</f>
        <v>2025年部门财务收支预算总表</v>
      </c>
    </row>
    <row r="4" ht="17.25" customHeight="1" spans="1:4">
      <c r="A4" s="49" t="str">
        <f>"单位名称："&amp;"昆明市官渡区第七幼儿园"</f>
        <v>单位名称：昆明市官渡区第七幼儿园</v>
      </c>
      <c r="B4" s="217"/>
      <c r="D4" s="171" t="s">
        <v>1</v>
      </c>
    </row>
    <row r="5" ht="23.25" customHeight="1" spans="1:4">
      <c r="A5" s="218" t="s">
        <v>2</v>
      </c>
      <c r="B5" s="219"/>
      <c r="C5" s="218" t="s">
        <v>3</v>
      </c>
      <c r="D5" s="219"/>
    </row>
    <row r="6" ht="24" customHeight="1" spans="1:4">
      <c r="A6" s="218" t="s">
        <v>4</v>
      </c>
      <c r="B6" s="218" t="s">
        <v>5</v>
      </c>
      <c r="C6" s="218" t="s">
        <v>6</v>
      </c>
      <c r="D6" s="218" t="s">
        <v>5</v>
      </c>
    </row>
    <row r="7" ht="17.25" customHeight="1" spans="1:4">
      <c r="A7" s="220" t="s">
        <v>7</v>
      </c>
      <c r="B7" s="221">
        <v>10981648</v>
      </c>
      <c r="C7" s="220" t="s">
        <v>8</v>
      </c>
      <c r="D7" s="85"/>
    </row>
    <row r="8" ht="17.25" customHeight="1" spans="1:4">
      <c r="A8" s="220" t="s">
        <v>9</v>
      </c>
      <c r="B8" s="85"/>
      <c r="C8" s="220" t="s">
        <v>10</v>
      </c>
      <c r="D8" s="85"/>
    </row>
    <row r="9" ht="17.25" customHeight="1" spans="1:4">
      <c r="A9" s="220" t="s">
        <v>11</v>
      </c>
      <c r="B9" s="85"/>
      <c r="C9" s="256" t="s">
        <v>12</v>
      </c>
      <c r="D9" s="85"/>
    </row>
    <row r="10" ht="17.25" customHeight="1" spans="1:4">
      <c r="A10" s="220" t="s">
        <v>13</v>
      </c>
      <c r="B10" s="85"/>
      <c r="C10" s="256" t="s">
        <v>14</v>
      </c>
      <c r="D10" s="85"/>
    </row>
    <row r="11" ht="17.25" customHeight="1" spans="1:4">
      <c r="A11" s="220" t="s">
        <v>15</v>
      </c>
      <c r="B11" s="85"/>
      <c r="C11" s="256" t="s">
        <v>16</v>
      </c>
      <c r="D11" s="221">
        <v>9322408</v>
      </c>
    </row>
    <row r="12" ht="17.25" customHeight="1" spans="1:4">
      <c r="A12" s="220" t="s">
        <v>17</v>
      </c>
      <c r="B12" s="85"/>
      <c r="C12" s="256" t="s">
        <v>18</v>
      </c>
      <c r="D12" s="221"/>
    </row>
    <row r="13" ht="17.25" customHeight="1" spans="1:4">
      <c r="A13" s="220" t="s">
        <v>19</v>
      </c>
      <c r="B13" s="85"/>
      <c r="C13" s="36" t="s">
        <v>20</v>
      </c>
      <c r="D13" s="221"/>
    </row>
    <row r="14" ht="17.25" customHeight="1" spans="1:4">
      <c r="A14" s="220" t="s">
        <v>21</v>
      </c>
      <c r="B14" s="85"/>
      <c r="C14" s="36" t="s">
        <v>22</v>
      </c>
      <c r="D14" s="221">
        <v>871720</v>
      </c>
    </row>
    <row r="15" ht="17.25" customHeight="1" spans="1:4">
      <c r="A15" s="220" t="s">
        <v>23</v>
      </c>
      <c r="B15" s="85"/>
      <c r="C15" s="36" t="s">
        <v>24</v>
      </c>
      <c r="D15" s="221">
        <v>429520</v>
      </c>
    </row>
    <row r="16" ht="17.25" customHeight="1" spans="1:4">
      <c r="A16" s="220" t="s">
        <v>25</v>
      </c>
      <c r="B16" s="221">
        <v>2000</v>
      </c>
      <c r="C16" s="36" t="s">
        <v>26</v>
      </c>
      <c r="D16" s="85"/>
    </row>
    <row r="17" ht="17.25" customHeight="1" spans="1:4">
      <c r="A17" s="222"/>
      <c r="B17" s="85"/>
      <c r="C17" s="36" t="s">
        <v>27</v>
      </c>
      <c r="D17" s="85"/>
    </row>
    <row r="18" ht="17.25" customHeight="1" spans="1:4">
      <c r="A18" s="223"/>
      <c r="B18" s="85"/>
      <c r="C18" s="36" t="s">
        <v>28</v>
      </c>
      <c r="D18" s="85"/>
    </row>
    <row r="19" ht="17.25" customHeight="1" spans="1:4">
      <c r="A19" s="223"/>
      <c r="B19" s="85"/>
      <c r="C19" s="36" t="s">
        <v>29</v>
      </c>
      <c r="D19" s="85"/>
    </row>
    <row r="20" ht="17.25" customHeight="1" spans="1:4">
      <c r="A20" s="223"/>
      <c r="B20" s="85"/>
      <c r="C20" s="36" t="s">
        <v>30</v>
      </c>
      <c r="D20" s="85"/>
    </row>
    <row r="21" ht="17.25" customHeight="1" spans="1:4">
      <c r="A21" s="223"/>
      <c r="B21" s="85"/>
      <c r="C21" s="36" t="s">
        <v>31</v>
      </c>
      <c r="D21" s="85"/>
    </row>
    <row r="22" ht="17.25" customHeight="1" spans="1:4">
      <c r="A22" s="223"/>
      <c r="B22" s="85"/>
      <c r="C22" s="36" t="s">
        <v>32</v>
      </c>
      <c r="D22" s="85"/>
    </row>
    <row r="23" ht="17.25" customHeight="1" spans="1:4">
      <c r="A23" s="223"/>
      <c r="B23" s="85"/>
      <c r="C23" s="36" t="s">
        <v>33</v>
      </c>
      <c r="D23" s="85"/>
    </row>
    <row r="24" ht="17.25" customHeight="1" spans="1:4">
      <c r="A24" s="223"/>
      <c r="B24" s="85"/>
      <c r="C24" s="36" t="s">
        <v>34</v>
      </c>
      <c r="D24" s="85"/>
    </row>
    <row r="25" ht="17.25" customHeight="1" spans="1:4">
      <c r="A25" s="223"/>
      <c r="B25" s="85"/>
      <c r="C25" s="36" t="s">
        <v>35</v>
      </c>
      <c r="D25" s="221">
        <v>360000</v>
      </c>
    </row>
    <row r="26" ht="17.25" customHeight="1" spans="1:4">
      <c r="A26" s="223"/>
      <c r="B26" s="85"/>
      <c r="C26" s="36" t="s">
        <v>36</v>
      </c>
      <c r="D26" s="85"/>
    </row>
    <row r="27" ht="17.25" customHeight="1" spans="1:4">
      <c r="A27" s="223"/>
      <c r="B27" s="85"/>
      <c r="C27" s="222" t="s">
        <v>37</v>
      </c>
      <c r="D27" s="85"/>
    </row>
    <row r="28" ht="17.25" customHeight="1" spans="1:4">
      <c r="A28" s="223"/>
      <c r="B28" s="85"/>
      <c r="C28" s="36" t="s">
        <v>38</v>
      </c>
      <c r="D28" s="85"/>
    </row>
    <row r="29" ht="16.5" customHeight="1" spans="1:4">
      <c r="A29" s="223"/>
      <c r="B29" s="85"/>
      <c r="C29" s="36" t="s">
        <v>39</v>
      </c>
      <c r="D29" s="85"/>
    </row>
    <row r="30" ht="16.5" customHeight="1" spans="1:4">
      <c r="A30" s="223"/>
      <c r="B30" s="85"/>
      <c r="C30" s="222" t="s">
        <v>40</v>
      </c>
      <c r="D30" s="85"/>
    </row>
    <row r="31" ht="17.25" customHeight="1" spans="1:4">
      <c r="A31" s="223"/>
      <c r="B31" s="85"/>
      <c r="C31" s="222" t="s">
        <v>41</v>
      </c>
      <c r="D31" s="85"/>
    </row>
    <row r="32" ht="17.25" customHeight="1" spans="1:4">
      <c r="A32" s="223"/>
      <c r="B32" s="85"/>
      <c r="C32" s="36" t="s">
        <v>42</v>
      </c>
      <c r="D32" s="85"/>
    </row>
    <row r="33" ht="16.5" customHeight="1" spans="1:4">
      <c r="A33" s="223" t="s">
        <v>43</v>
      </c>
      <c r="B33" s="257">
        <f>10983648-0</f>
        <v>10983648</v>
      </c>
      <c r="C33" s="223" t="s">
        <v>44</v>
      </c>
      <c r="D33" s="257">
        <v>10983648</v>
      </c>
    </row>
    <row r="34" ht="16.5" customHeight="1" spans="1:4">
      <c r="A34" s="222" t="s">
        <v>45</v>
      </c>
      <c r="B34" s="85"/>
      <c r="C34" s="222" t="s">
        <v>46</v>
      </c>
      <c r="D34" s="85"/>
    </row>
    <row r="35" ht="16.5" customHeight="1" spans="1:4">
      <c r="A35" s="36" t="s">
        <v>47</v>
      </c>
      <c r="B35" s="85"/>
      <c r="C35" s="36" t="s">
        <v>47</v>
      </c>
      <c r="D35" s="85"/>
    </row>
    <row r="36" ht="16.5" customHeight="1" spans="1:4">
      <c r="A36" s="36" t="s">
        <v>48</v>
      </c>
      <c r="B36" s="85"/>
      <c r="C36" s="36" t="s">
        <v>49</v>
      </c>
      <c r="D36" s="85"/>
    </row>
    <row r="37" ht="16.5" customHeight="1" spans="1:4">
      <c r="A37" s="225" t="s">
        <v>50</v>
      </c>
      <c r="B37" s="257">
        <v>10983648</v>
      </c>
      <c r="C37" s="225" t="s">
        <v>51</v>
      </c>
      <c r="D37" s="257">
        <v>10983648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4">
        <v>1</v>
      </c>
      <c r="B2" s="135">
        <v>0</v>
      </c>
      <c r="C2" s="134">
        <v>1</v>
      </c>
      <c r="D2" s="136"/>
      <c r="E2" s="136"/>
      <c r="F2" s="133" t="s">
        <v>305</v>
      </c>
    </row>
    <row r="3" ht="42" customHeight="1" spans="1:6">
      <c r="A3" s="137" t="str">
        <f>"2025"&amp;"年部门政府性基金预算支出预算表"</f>
        <v>2025年部门政府性基金预算支出预算表</v>
      </c>
      <c r="B3" s="137" t="s">
        <v>306</v>
      </c>
      <c r="C3" s="138"/>
      <c r="D3" s="139"/>
      <c r="E3" s="139"/>
      <c r="F3" s="139"/>
    </row>
    <row r="4" ht="13.5" customHeight="1" spans="1:6">
      <c r="A4" s="6" t="str">
        <f>"单位名称："&amp;"昆明市官渡区第七幼儿园"</f>
        <v>单位名称：昆明市官渡区第七幼儿园</v>
      </c>
      <c r="B4" s="6" t="s">
        <v>307</v>
      </c>
      <c r="C4" s="134"/>
      <c r="D4" s="136"/>
      <c r="E4" s="136"/>
      <c r="F4" s="133" t="s">
        <v>1</v>
      </c>
    </row>
    <row r="5" ht="19.5" customHeight="1" spans="1:6">
      <c r="A5" s="140" t="s">
        <v>185</v>
      </c>
      <c r="B5" s="141" t="s">
        <v>71</v>
      </c>
      <c r="C5" s="140" t="s">
        <v>72</v>
      </c>
      <c r="D5" s="12" t="s">
        <v>308</v>
      </c>
      <c r="E5" s="13"/>
      <c r="F5" s="14"/>
    </row>
    <row r="6" ht="18.75" customHeight="1" spans="1:6">
      <c r="A6" s="142"/>
      <c r="B6" s="143"/>
      <c r="C6" s="142"/>
      <c r="D6" s="17" t="s">
        <v>55</v>
      </c>
      <c r="E6" s="12" t="s">
        <v>74</v>
      </c>
      <c r="F6" s="17" t="s">
        <v>75</v>
      </c>
    </row>
    <row r="7" ht="18.75" customHeight="1" spans="1:6">
      <c r="A7" s="73">
        <v>1</v>
      </c>
      <c r="B7" s="144" t="s">
        <v>82</v>
      </c>
      <c r="C7" s="73">
        <v>3</v>
      </c>
      <c r="D7" s="145">
        <v>4</v>
      </c>
      <c r="E7" s="145">
        <v>5</v>
      </c>
      <c r="F7" s="145">
        <v>6</v>
      </c>
    </row>
    <row r="8" ht="21" customHeight="1" spans="1:6">
      <c r="A8" s="27"/>
      <c r="B8" s="27"/>
      <c r="C8" s="27"/>
      <c r="D8" s="85"/>
      <c r="E8" s="85"/>
      <c r="F8" s="85"/>
    </row>
    <row r="9" ht="21" customHeight="1" spans="1:6">
      <c r="A9" s="27"/>
      <c r="B9" s="27"/>
      <c r="C9" s="27"/>
      <c r="D9" s="85"/>
      <c r="E9" s="85"/>
      <c r="F9" s="85"/>
    </row>
    <row r="10" ht="18.75" customHeight="1" spans="1:6">
      <c r="A10" s="146" t="s">
        <v>174</v>
      </c>
      <c r="B10" s="146" t="s">
        <v>174</v>
      </c>
      <c r="C10" s="147" t="s">
        <v>174</v>
      </c>
      <c r="D10" s="85"/>
      <c r="E10" s="85"/>
      <c r="F10" s="85"/>
    </row>
    <row r="11" s="40" customFormat="1" customHeight="1" spans="1:1">
      <c r="A11" s="40" t="s">
        <v>309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2:19">
      <c r="B2" s="89"/>
      <c r="C2" s="89"/>
      <c r="R2" s="4"/>
      <c r="S2" s="4" t="s">
        <v>310</v>
      </c>
    </row>
    <row r="3" ht="41.25" customHeight="1" spans="1:19">
      <c r="A3" s="78" t="str">
        <f>"2025"&amp;"年部门政府采购预算表"</f>
        <v>2025年部门政府采购预算表</v>
      </c>
      <c r="B3" s="71"/>
      <c r="C3" s="71"/>
      <c r="D3" s="5"/>
      <c r="E3" s="5"/>
      <c r="F3" s="5"/>
      <c r="G3" s="5"/>
      <c r="H3" s="5"/>
      <c r="I3" s="5"/>
      <c r="J3" s="5"/>
      <c r="K3" s="5"/>
      <c r="L3" s="5"/>
      <c r="M3" s="71"/>
      <c r="N3" s="5"/>
      <c r="O3" s="5"/>
      <c r="P3" s="71"/>
      <c r="Q3" s="5"/>
      <c r="R3" s="71"/>
      <c r="S3" s="71"/>
    </row>
    <row r="4" ht="18.75" customHeight="1" spans="1:19">
      <c r="A4" s="116" t="str">
        <f>"单位名称："&amp;"昆明市官渡区第七幼儿园"</f>
        <v>单位名称：昆明市官渡区第七幼儿园</v>
      </c>
      <c r="B4" s="91"/>
      <c r="C4" s="91"/>
      <c r="D4" s="8"/>
      <c r="E4" s="8"/>
      <c r="F4" s="8"/>
      <c r="G4" s="8"/>
      <c r="H4" s="8"/>
      <c r="I4" s="8"/>
      <c r="J4" s="8"/>
      <c r="K4" s="8"/>
      <c r="L4" s="8"/>
      <c r="R4" s="9"/>
      <c r="S4" s="133" t="s">
        <v>1</v>
      </c>
    </row>
    <row r="5" ht="15.75" customHeight="1" spans="1:19">
      <c r="A5" s="11" t="s">
        <v>184</v>
      </c>
      <c r="B5" s="92" t="s">
        <v>185</v>
      </c>
      <c r="C5" s="92" t="s">
        <v>311</v>
      </c>
      <c r="D5" s="93" t="s">
        <v>312</v>
      </c>
      <c r="E5" s="93" t="s">
        <v>313</v>
      </c>
      <c r="F5" s="93" t="s">
        <v>314</v>
      </c>
      <c r="G5" s="93" t="s">
        <v>315</v>
      </c>
      <c r="H5" s="93" t="s">
        <v>316</v>
      </c>
      <c r="I5" s="106" t="s">
        <v>192</v>
      </c>
      <c r="J5" s="106"/>
      <c r="K5" s="106"/>
      <c r="L5" s="106"/>
      <c r="M5" s="107"/>
      <c r="N5" s="106"/>
      <c r="O5" s="106"/>
      <c r="P5" s="86"/>
      <c r="Q5" s="106"/>
      <c r="R5" s="107"/>
      <c r="S5" s="87"/>
    </row>
    <row r="6" ht="17.25" customHeight="1" spans="1:19">
      <c r="A6" s="16"/>
      <c r="B6" s="94"/>
      <c r="C6" s="94"/>
      <c r="D6" s="95"/>
      <c r="E6" s="95"/>
      <c r="F6" s="95"/>
      <c r="G6" s="95"/>
      <c r="H6" s="95"/>
      <c r="I6" s="95" t="s">
        <v>55</v>
      </c>
      <c r="J6" s="95" t="s">
        <v>58</v>
      </c>
      <c r="K6" s="95" t="s">
        <v>317</v>
      </c>
      <c r="L6" s="95" t="s">
        <v>318</v>
      </c>
      <c r="M6" s="108" t="s">
        <v>319</v>
      </c>
      <c r="N6" s="109" t="s">
        <v>320</v>
      </c>
      <c r="O6" s="109"/>
      <c r="P6" s="114"/>
      <c r="Q6" s="109"/>
      <c r="R6" s="115"/>
      <c r="S6" s="96"/>
    </row>
    <row r="7" ht="54" customHeight="1" spans="1:19">
      <c r="A7" s="19"/>
      <c r="B7" s="96"/>
      <c r="C7" s="96"/>
      <c r="D7" s="97"/>
      <c r="E7" s="97"/>
      <c r="F7" s="97"/>
      <c r="G7" s="97"/>
      <c r="H7" s="97"/>
      <c r="I7" s="97"/>
      <c r="J7" s="97" t="s">
        <v>57</v>
      </c>
      <c r="K7" s="97"/>
      <c r="L7" s="97"/>
      <c r="M7" s="110"/>
      <c r="N7" s="97" t="s">
        <v>57</v>
      </c>
      <c r="O7" s="97" t="s">
        <v>64</v>
      </c>
      <c r="P7" s="96" t="s">
        <v>65</v>
      </c>
      <c r="Q7" s="97" t="s">
        <v>66</v>
      </c>
      <c r="R7" s="110" t="s">
        <v>67</v>
      </c>
      <c r="S7" s="96" t="s">
        <v>68</v>
      </c>
    </row>
    <row r="8" ht="18" customHeight="1" spans="1:19">
      <c r="A8" s="117">
        <v>1</v>
      </c>
      <c r="B8" s="117" t="s">
        <v>82</v>
      </c>
      <c r="C8" s="118">
        <v>3</v>
      </c>
      <c r="D8" s="118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</row>
    <row r="9" s="40" customFormat="1" ht="18" customHeight="1" spans="1:19">
      <c r="A9" s="119" t="s">
        <v>202</v>
      </c>
      <c r="B9" s="120" t="s">
        <v>69</v>
      </c>
      <c r="C9" s="121" t="s">
        <v>213</v>
      </c>
      <c r="D9" s="122" t="s">
        <v>321</v>
      </c>
      <c r="E9" s="122" t="s">
        <v>322</v>
      </c>
      <c r="F9" s="122" t="s">
        <v>323</v>
      </c>
      <c r="G9" s="123">
        <v>20</v>
      </c>
      <c r="H9" s="124">
        <v>2400</v>
      </c>
      <c r="I9" s="124">
        <v>2400</v>
      </c>
      <c r="J9" s="124">
        <v>2400</v>
      </c>
      <c r="K9" s="131"/>
      <c r="L9" s="131"/>
      <c r="M9" s="131"/>
      <c r="N9" s="131"/>
      <c r="O9" s="131"/>
      <c r="P9" s="131"/>
      <c r="Q9" s="131"/>
      <c r="R9" s="131"/>
      <c r="S9" s="131"/>
    </row>
    <row r="10" s="40" customFormat="1" ht="18" customHeight="1" spans="1:19">
      <c r="A10" s="119" t="s">
        <v>202</v>
      </c>
      <c r="B10" s="120" t="s">
        <v>69</v>
      </c>
      <c r="C10" s="121" t="s">
        <v>256</v>
      </c>
      <c r="D10" s="122" t="s">
        <v>324</v>
      </c>
      <c r="E10" s="122" t="s">
        <v>325</v>
      </c>
      <c r="F10" s="122" t="s">
        <v>277</v>
      </c>
      <c r="G10" s="123">
        <v>4</v>
      </c>
      <c r="H10" s="124">
        <v>172800</v>
      </c>
      <c r="I10" s="124">
        <v>172800</v>
      </c>
      <c r="J10" s="124">
        <v>172800</v>
      </c>
      <c r="K10" s="131"/>
      <c r="L10" s="131"/>
      <c r="M10" s="131"/>
      <c r="N10" s="131"/>
      <c r="O10" s="131"/>
      <c r="P10" s="131"/>
      <c r="Q10" s="131"/>
      <c r="R10" s="131"/>
      <c r="S10" s="131"/>
    </row>
    <row r="11" s="40" customFormat="1" ht="18" customHeight="1" spans="1:19">
      <c r="A11" s="119" t="s">
        <v>202</v>
      </c>
      <c r="B11" s="120" t="s">
        <v>69</v>
      </c>
      <c r="C11" s="121" t="s">
        <v>256</v>
      </c>
      <c r="D11" s="122" t="s">
        <v>326</v>
      </c>
      <c r="E11" s="122" t="s">
        <v>325</v>
      </c>
      <c r="F11" s="122" t="s">
        <v>277</v>
      </c>
      <c r="G11" s="123">
        <v>4</v>
      </c>
      <c r="H11" s="124">
        <v>134400</v>
      </c>
      <c r="I11" s="124">
        <v>134400</v>
      </c>
      <c r="J11" s="124">
        <v>134400</v>
      </c>
      <c r="K11" s="131"/>
      <c r="L11" s="131"/>
      <c r="M11" s="131"/>
      <c r="N11" s="131"/>
      <c r="O11" s="131"/>
      <c r="P11" s="131"/>
      <c r="Q11" s="131"/>
      <c r="R11" s="131"/>
      <c r="S11" s="131"/>
    </row>
    <row r="12" s="40" customFormat="1" ht="21" customHeight="1" spans="1:19">
      <c r="A12" s="119" t="s">
        <v>202</v>
      </c>
      <c r="B12" s="120" t="s">
        <v>69</v>
      </c>
      <c r="C12" s="120" t="s">
        <v>256</v>
      </c>
      <c r="D12" s="122" t="s">
        <v>327</v>
      </c>
      <c r="E12" s="122" t="s">
        <v>325</v>
      </c>
      <c r="F12" s="122" t="s">
        <v>277</v>
      </c>
      <c r="G12" s="123">
        <v>1</v>
      </c>
      <c r="H12" s="124">
        <v>54000</v>
      </c>
      <c r="I12" s="124">
        <v>54000</v>
      </c>
      <c r="J12" s="124">
        <v>54000</v>
      </c>
      <c r="K12" s="132"/>
      <c r="L12" s="132"/>
      <c r="M12" s="132"/>
      <c r="N12" s="132"/>
      <c r="O12" s="132"/>
      <c r="P12" s="132"/>
      <c r="Q12" s="132"/>
      <c r="R12" s="132"/>
      <c r="S12" s="132"/>
    </row>
    <row r="13" s="40" customFormat="1" ht="21" customHeight="1" spans="1:19">
      <c r="A13" s="125" t="s">
        <v>174</v>
      </c>
      <c r="B13" s="126"/>
      <c r="C13" s="126"/>
      <c r="D13" s="127"/>
      <c r="E13" s="127"/>
      <c r="F13" s="127"/>
      <c r="G13" s="128"/>
      <c r="H13" s="124">
        <v>363600</v>
      </c>
      <c r="I13" s="124">
        <v>363600</v>
      </c>
      <c r="J13" s="124">
        <v>363600</v>
      </c>
      <c r="K13" s="132"/>
      <c r="L13" s="132"/>
      <c r="M13" s="132"/>
      <c r="N13" s="132"/>
      <c r="O13" s="132"/>
      <c r="P13" s="132"/>
      <c r="Q13" s="132"/>
      <c r="R13" s="132"/>
      <c r="S13" s="132"/>
    </row>
    <row r="14" ht="21" customHeight="1" spans="1:19">
      <c r="A14" s="116" t="s">
        <v>328</v>
      </c>
      <c r="B14" s="6"/>
      <c r="C14" s="6"/>
      <c r="D14" s="116"/>
      <c r="E14" s="116"/>
      <c r="F14" s="116"/>
      <c r="G14" s="129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</sheetData>
  <mergeCells count="19">
    <mergeCell ref="A3:S3"/>
    <mergeCell ref="A4:H4"/>
    <mergeCell ref="I5:S5"/>
    <mergeCell ref="N6:S6"/>
    <mergeCell ref="A13:G13"/>
    <mergeCell ref="A14:S1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7" sqref="A17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82"/>
      <c r="B2" s="89"/>
      <c r="C2" s="89"/>
      <c r="D2" s="89"/>
      <c r="E2" s="89"/>
      <c r="F2" s="89"/>
      <c r="G2" s="89"/>
      <c r="H2" s="82"/>
      <c r="I2" s="82"/>
      <c r="J2" s="82"/>
      <c r="K2" s="82"/>
      <c r="L2" s="82"/>
      <c r="M2" s="82"/>
      <c r="N2" s="104"/>
      <c r="O2" s="82"/>
      <c r="P2" s="82"/>
      <c r="Q2" s="89"/>
      <c r="R2" s="82"/>
      <c r="S2" s="112"/>
      <c r="T2" s="112" t="s">
        <v>329</v>
      </c>
    </row>
    <row r="3" ht="41.25" customHeight="1" spans="1:20">
      <c r="A3" s="78" t="str">
        <f>"2025"&amp;"年部门政府购买服务预算表"</f>
        <v>2025年部门政府购买服务预算表</v>
      </c>
      <c r="B3" s="71"/>
      <c r="C3" s="71"/>
      <c r="D3" s="71"/>
      <c r="E3" s="71"/>
      <c r="F3" s="71"/>
      <c r="G3" s="71"/>
      <c r="H3" s="90"/>
      <c r="I3" s="90"/>
      <c r="J3" s="90"/>
      <c r="K3" s="90"/>
      <c r="L3" s="90"/>
      <c r="M3" s="90"/>
      <c r="N3" s="105"/>
      <c r="O3" s="90"/>
      <c r="P3" s="90"/>
      <c r="Q3" s="71"/>
      <c r="R3" s="90"/>
      <c r="S3" s="105"/>
      <c r="T3" s="71"/>
    </row>
    <row r="4" ht="22.5" customHeight="1" spans="1:20">
      <c r="A4" s="79" t="str">
        <f>"单位名称："&amp;"昆明市官渡区第七幼儿园"</f>
        <v>单位名称：昆明市官渡区第七幼儿园</v>
      </c>
      <c r="B4" s="91"/>
      <c r="C4" s="91"/>
      <c r="D4" s="91"/>
      <c r="E4" s="91"/>
      <c r="F4" s="91"/>
      <c r="G4" s="91"/>
      <c r="H4" s="80"/>
      <c r="I4" s="80"/>
      <c r="J4" s="80"/>
      <c r="K4" s="80"/>
      <c r="L4" s="80"/>
      <c r="M4" s="80"/>
      <c r="N4" s="104"/>
      <c r="O4" s="82"/>
      <c r="P4" s="82"/>
      <c r="Q4" s="89"/>
      <c r="R4" s="82"/>
      <c r="S4" s="113"/>
      <c r="T4" s="112" t="s">
        <v>1</v>
      </c>
    </row>
    <row r="5" ht="24" customHeight="1" spans="1:20">
      <c r="A5" s="11" t="s">
        <v>184</v>
      </c>
      <c r="B5" s="92" t="s">
        <v>185</v>
      </c>
      <c r="C5" s="92" t="s">
        <v>311</v>
      </c>
      <c r="D5" s="92" t="s">
        <v>330</v>
      </c>
      <c r="E5" s="92" t="s">
        <v>331</v>
      </c>
      <c r="F5" s="92" t="s">
        <v>332</v>
      </c>
      <c r="G5" s="92" t="s">
        <v>333</v>
      </c>
      <c r="H5" s="93" t="s">
        <v>334</v>
      </c>
      <c r="I5" s="93" t="s">
        <v>335</v>
      </c>
      <c r="J5" s="106" t="s">
        <v>192</v>
      </c>
      <c r="K5" s="106"/>
      <c r="L5" s="106"/>
      <c r="M5" s="106"/>
      <c r="N5" s="107"/>
      <c r="O5" s="106"/>
      <c r="P5" s="106"/>
      <c r="Q5" s="86"/>
      <c r="R5" s="106"/>
      <c r="S5" s="107"/>
      <c r="T5" s="87"/>
    </row>
    <row r="6" ht="24" customHeight="1" spans="1:20">
      <c r="A6" s="16"/>
      <c r="B6" s="94"/>
      <c r="C6" s="94"/>
      <c r="D6" s="94"/>
      <c r="E6" s="94"/>
      <c r="F6" s="94"/>
      <c r="G6" s="94"/>
      <c r="H6" s="95"/>
      <c r="I6" s="95"/>
      <c r="J6" s="95" t="s">
        <v>55</v>
      </c>
      <c r="K6" s="95" t="s">
        <v>58</v>
      </c>
      <c r="L6" s="95" t="s">
        <v>317</v>
      </c>
      <c r="M6" s="95" t="s">
        <v>318</v>
      </c>
      <c r="N6" s="108" t="s">
        <v>319</v>
      </c>
      <c r="O6" s="109" t="s">
        <v>320</v>
      </c>
      <c r="P6" s="109"/>
      <c r="Q6" s="114"/>
      <c r="R6" s="109"/>
      <c r="S6" s="115"/>
      <c r="T6" s="96"/>
    </row>
    <row r="7" ht="54" customHeight="1" spans="1:20">
      <c r="A7" s="19"/>
      <c r="B7" s="96"/>
      <c r="C7" s="96"/>
      <c r="D7" s="96"/>
      <c r="E7" s="96"/>
      <c r="F7" s="96"/>
      <c r="G7" s="96"/>
      <c r="H7" s="97"/>
      <c r="I7" s="97"/>
      <c r="J7" s="97"/>
      <c r="K7" s="97" t="s">
        <v>57</v>
      </c>
      <c r="L7" s="97"/>
      <c r="M7" s="97"/>
      <c r="N7" s="110"/>
      <c r="O7" s="97" t="s">
        <v>57</v>
      </c>
      <c r="P7" s="97" t="s">
        <v>64</v>
      </c>
      <c r="Q7" s="96" t="s">
        <v>65</v>
      </c>
      <c r="R7" s="97" t="s">
        <v>66</v>
      </c>
      <c r="S7" s="110" t="s">
        <v>67</v>
      </c>
      <c r="T7" s="96" t="s">
        <v>68</v>
      </c>
    </row>
    <row r="8" ht="17.25" customHeight="1" spans="1:20">
      <c r="A8" s="20">
        <v>1</v>
      </c>
      <c r="B8" s="96">
        <v>2</v>
      </c>
      <c r="C8" s="20">
        <v>3</v>
      </c>
      <c r="D8" s="20">
        <v>4</v>
      </c>
      <c r="E8" s="96">
        <v>5</v>
      </c>
      <c r="F8" s="20">
        <v>6</v>
      </c>
      <c r="G8" s="20">
        <v>7</v>
      </c>
      <c r="H8" s="96">
        <v>8</v>
      </c>
      <c r="I8" s="20">
        <v>9</v>
      </c>
      <c r="J8" s="20">
        <v>10</v>
      </c>
      <c r="K8" s="96">
        <v>11</v>
      </c>
      <c r="L8" s="20">
        <v>12</v>
      </c>
      <c r="M8" s="20">
        <v>13</v>
      </c>
      <c r="N8" s="96">
        <v>14</v>
      </c>
      <c r="O8" s="20">
        <v>15</v>
      </c>
      <c r="P8" s="20">
        <v>16</v>
      </c>
      <c r="Q8" s="96">
        <v>17</v>
      </c>
      <c r="R8" s="20">
        <v>18</v>
      </c>
      <c r="S8" s="20">
        <v>19</v>
      </c>
      <c r="T8" s="20">
        <v>20</v>
      </c>
    </row>
    <row r="9" ht="21" customHeight="1" spans="1:20">
      <c r="A9" s="98"/>
      <c r="B9" s="99"/>
      <c r="C9" s="99"/>
      <c r="D9" s="99"/>
      <c r="E9" s="99"/>
      <c r="F9" s="99"/>
      <c r="G9" s="99"/>
      <c r="H9" s="100"/>
      <c r="I9" s="100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1" customHeight="1" spans="1:20">
      <c r="A10" s="101" t="s">
        <v>174</v>
      </c>
      <c r="B10" s="102"/>
      <c r="C10" s="102"/>
      <c r="D10" s="102"/>
      <c r="E10" s="102"/>
      <c r="F10" s="102"/>
      <c r="G10" s="102"/>
      <c r="H10" s="103"/>
      <c r="I10" s="111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customHeight="1" spans="1:1">
      <c r="A11" s="40" t="s">
        <v>336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4:24">
      <c r="D2" s="77"/>
      <c r="W2" s="4"/>
      <c r="X2" s="4" t="s">
        <v>337</v>
      </c>
    </row>
    <row r="3" ht="41.25" customHeight="1" spans="1:24">
      <c r="A3" s="78" t="str">
        <f>"2025"&amp;"年对下转移支付预算表"</f>
        <v>2025年对下转移支付预算表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1"/>
      <c r="X3" s="71"/>
    </row>
    <row r="4" ht="18" customHeight="1" spans="1:24">
      <c r="A4" s="79" t="str">
        <f>"单位名称："&amp;"昆明市官渡区第七幼儿园"</f>
        <v>单位名称：昆明市官渡区第七幼儿园</v>
      </c>
      <c r="B4" s="80"/>
      <c r="C4" s="80"/>
      <c r="D4" s="81"/>
      <c r="E4" s="82"/>
      <c r="F4" s="82"/>
      <c r="G4" s="82"/>
      <c r="H4" s="82"/>
      <c r="I4" s="82"/>
      <c r="W4" s="9"/>
      <c r="X4" s="9" t="s">
        <v>1</v>
      </c>
    </row>
    <row r="5" ht="19.5" customHeight="1" spans="1:24">
      <c r="A5" s="32" t="s">
        <v>338</v>
      </c>
      <c r="B5" s="12" t="s">
        <v>192</v>
      </c>
      <c r="C5" s="13"/>
      <c r="D5" s="13"/>
      <c r="E5" s="12" t="s">
        <v>339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6"/>
      <c r="X5" s="87"/>
    </row>
    <row r="6" ht="40.5" customHeight="1" spans="1:24">
      <c r="A6" s="20"/>
      <c r="B6" s="33" t="s">
        <v>55</v>
      </c>
      <c r="C6" s="11" t="s">
        <v>58</v>
      </c>
      <c r="D6" s="83" t="s">
        <v>317</v>
      </c>
      <c r="E6" s="53" t="s">
        <v>340</v>
      </c>
      <c r="F6" s="53" t="s">
        <v>341</v>
      </c>
      <c r="G6" s="53" t="s">
        <v>342</v>
      </c>
      <c r="H6" s="53" t="s">
        <v>343</v>
      </c>
      <c r="I6" s="53" t="s">
        <v>344</v>
      </c>
      <c r="J6" s="53" t="s">
        <v>345</v>
      </c>
      <c r="K6" s="53" t="s">
        <v>346</v>
      </c>
      <c r="L6" s="53" t="s">
        <v>347</v>
      </c>
      <c r="M6" s="53" t="s">
        <v>348</v>
      </c>
      <c r="N6" s="53" t="s">
        <v>349</v>
      </c>
      <c r="O6" s="53" t="s">
        <v>350</v>
      </c>
      <c r="P6" s="53" t="s">
        <v>351</v>
      </c>
      <c r="Q6" s="53" t="s">
        <v>352</v>
      </c>
      <c r="R6" s="53" t="s">
        <v>353</v>
      </c>
      <c r="S6" s="53" t="s">
        <v>354</v>
      </c>
      <c r="T6" s="53" t="s">
        <v>355</v>
      </c>
      <c r="U6" s="53" t="s">
        <v>356</v>
      </c>
      <c r="V6" s="53" t="s">
        <v>357</v>
      </c>
      <c r="W6" s="53" t="s">
        <v>358</v>
      </c>
      <c r="X6" s="88" t="s">
        <v>359</v>
      </c>
    </row>
    <row r="7" ht="19.5" customHeight="1" spans="1:24">
      <c r="A7" s="21">
        <v>1</v>
      </c>
      <c r="B7" s="21">
        <v>2</v>
      </c>
      <c r="C7" s="21">
        <v>3</v>
      </c>
      <c r="D7" s="84">
        <v>4</v>
      </c>
      <c r="E7" s="41">
        <v>5</v>
      </c>
      <c r="F7" s="21">
        <v>6</v>
      </c>
      <c r="G7" s="21">
        <v>7</v>
      </c>
      <c r="H7" s="84">
        <v>8</v>
      </c>
      <c r="I7" s="21">
        <v>9</v>
      </c>
      <c r="J7" s="21">
        <v>10</v>
      </c>
      <c r="K7" s="21">
        <v>11</v>
      </c>
      <c r="L7" s="84">
        <v>12</v>
      </c>
      <c r="M7" s="21">
        <v>13</v>
      </c>
      <c r="N7" s="21">
        <v>14</v>
      </c>
      <c r="O7" s="21">
        <v>15</v>
      </c>
      <c r="P7" s="84">
        <v>16</v>
      </c>
      <c r="Q7" s="21">
        <v>17</v>
      </c>
      <c r="R7" s="21">
        <v>18</v>
      </c>
      <c r="S7" s="21">
        <v>19</v>
      </c>
      <c r="T7" s="84">
        <v>20</v>
      </c>
      <c r="U7" s="84">
        <v>21</v>
      </c>
      <c r="V7" s="84">
        <v>22</v>
      </c>
      <c r="W7" s="41">
        <v>23</v>
      </c>
      <c r="X7" s="41">
        <v>24</v>
      </c>
    </row>
    <row r="8" ht="19.5" customHeight="1" spans="1:24">
      <c r="A8" s="3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ht="19.5" customHeight="1" spans="1:24">
      <c r="A9" s="7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customHeight="1" spans="1:1">
      <c r="A10" s="40" t="s">
        <v>360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0:10">
      <c r="J2" s="4" t="s">
        <v>361</v>
      </c>
    </row>
    <row r="3" ht="41.25" customHeight="1" spans="1:10">
      <c r="A3" s="70" t="str">
        <f>"2025"&amp;"年市对下转移支付绩效目标表"</f>
        <v>2025年市对下转移支付绩效目标表</v>
      </c>
      <c r="B3" s="5"/>
      <c r="C3" s="5"/>
      <c r="D3" s="5"/>
      <c r="E3" s="5"/>
      <c r="F3" s="71"/>
      <c r="G3" s="5"/>
      <c r="H3" s="71"/>
      <c r="I3" s="71"/>
      <c r="J3" s="5"/>
    </row>
    <row r="4" ht="17.25" customHeight="1" spans="1:1">
      <c r="A4" s="6" t="str">
        <f>"单位名称："&amp;"昆明市官渡区第七幼儿园"</f>
        <v>单位名称：昆明市官渡区第七幼儿园</v>
      </c>
    </row>
    <row r="5" ht="44.25" customHeight="1" spans="1:10">
      <c r="A5" s="72" t="s">
        <v>338</v>
      </c>
      <c r="B5" s="72" t="s">
        <v>262</v>
      </c>
      <c r="C5" s="72" t="s">
        <v>263</v>
      </c>
      <c r="D5" s="72" t="s">
        <v>264</v>
      </c>
      <c r="E5" s="72" t="s">
        <v>265</v>
      </c>
      <c r="F5" s="73" t="s">
        <v>266</v>
      </c>
      <c r="G5" s="72" t="s">
        <v>267</v>
      </c>
      <c r="H5" s="73" t="s">
        <v>268</v>
      </c>
      <c r="I5" s="73" t="s">
        <v>269</v>
      </c>
      <c r="J5" s="72" t="s">
        <v>270</v>
      </c>
    </row>
    <row r="6" ht="14.25" customHeight="1" spans="1:10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3">
        <v>6</v>
      </c>
      <c r="G6" s="72">
        <v>7</v>
      </c>
      <c r="H6" s="73">
        <v>8</v>
      </c>
      <c r="I6" s="73">
        <v>9</v>
      </c>
      <c r="J6" s="72">
        <v>10</v>
      </c>
    </row>
    <row r="7" ht="42" customHeight="1" spans="1:10">
      <c r="A7" s="34"/>
      <c r="B7" s="74"/>
      <c r="C7" s="74"/>
      <c r="D7" s="74"/>
      <c r="E7" s="75"/>
      <c r="F7" s="76"/>
      <c r="G7" s="75"/>
      <c r="H7" s="76"/>
      <c r="I7" s="76"/>
      <c r="J7" s="75"/>
    </row>
    <row r="8" ht="42" customHeight="1" spans="1:10">
      <c r="A8" s="34"/>
      <c r="B8" s="27"/>
      <c r="C8" s="27"/>
      <c r="D8" s="27"/>
      <c r="E8" s="34"/>
      <c r="F8" s="27"/>
      <c r="G8" s="34"/>
      <c r="H8" s="27"/>
      <c r="I8" s="27"/>
      <c r="J8" s="34"/>
    </row>
    <row r="9" customHeight="1" spans="1:1">
      <c r="A9" s="40" t="s">
        <v>362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43" t="s">
        <v>363</v>
      </c>
      <c r="B2" s="44"/>
      <c r="C2" s="44"/>
      <c r="D2" s="45"/>
      <c r="E2" s="45"/>
      <c r="F2" s="45"/>
      <c r="G2" s="44"/>
      <c r="H2" s="44"/>
      <c r="I2" s="45"/>
    </row>
    <row r="3" ht="41.25" customHeight="1" spans="1:9">
      <c r="A3" s="46" t="str">
        <f>"2025"&amp;"年新增资产配置预算表"</f>
        <v>2025年新增资产配置预算表</v>
      </c>
      <c r="B3" s="47"/>
      <c r="C3" s="47"/>
      <c r="D3" s="48"/>
      <c r="E3" s="48"/>
      <c r="F3" s="48"/>
      <c r="G3" s="47"/>
      <c r="H3" s="47"/>
      <c r="I3" s="48"/>
    </row>
    <row r="4" customHeight="1" spans="1:9">
      <c r="A4" s="49" t="str">
        <f>"单位名称："&amp;"昆明市官渡区第七幼儿园"</f>
        <v>单位名称：昆明市官渡区第七幼儿园</v>
      </c>
      <c r="B4" s="50"/>
      <c r="C4" s="50"/>
      <c r="D4" s="51"/>
      <c r="F4" s="48"/>
      <c r="G4" s="47"/>
      <c r="H4" s="47"/>
      <c r="I4" s="69" t="s">
        <v>1</v>
      </c>
    </row>
    <row r="5" ht="28.5" customHeight="1" spans="1:9">
      <c r="A5" s="52" t="s">
        <v>184</v>
      </c>
      <c r="B5" s="53" t="s">
        <v>185</v>
      </c>
      <c r="C5" s="54" t="s">
        <v>364</v>
      </c>
      <c r="D5" s="52" t="s">
        <v>365</v>
      </c>
      <c r="E5" s="52" t="s">
        <v>366</v>
      </c>
      <c r="F5" s="52" t="s">
        <v>367</v>
      </c>
      <c r="G5" s="53" t="s">
        <v>368</v>
      </c>
      <c r="H5" s="41"/>
      <c r="I5" s="52"/>
    </row>
    <row r="6" ht="21" customHeight="1" spans="1:9">
      <c r="A6" s="54"/>
      <c r="B6" s="55"/>
      <c r="C6" s="55"/>
      <c r="D6" s="56"/>
      <c r="E6" s="55"/>
      <c r="F6" s="55"/>
      <c r="G6" s="53" t="s">
        <v>315</v>
      </c>
      <c r="H6" s="53" t="s">
        <v>369</v>
      </c>
      <c r="I6" s="53" t="s">
        <v>370</v>
      </c>
    </row>
    <row r="7" ht="17.25" customHeight="1" spans="1:9">
      <c r="A7" s="57" t="s">
        <v>81</v>
      </c>
      <c r="B7" s="58"/>
      <c r="C7" s="59" t="s">
        <v>82</v>
      </c>
      <c r="D7" s="57" t="s">
        <v>83</v>
      </c>
      <c r="E7" s="60" t="s">
        <v>84</v>
      </c>
      <c r="F7" s="57" t="s">
        <v>85</v>
      </c>
      <c r="G7" s="59" t="s">
        <v>86</v>
      </c>
      <c r="H7" s="61" t="s">
        <v>87</v>
      </c>
      <c r="I7" s="60" t="s">
        <v>88</v>
      </c>
    </row>
    <row r="8" ht="19.5" customHeight="1" spans="1:9">
      <c r="A8" s="62"/>
      <c r="B8" s="36"/>
      <c r="C8" s="36"/>
      <c r="D8" s="34"/>
      <c r="E8" s="27"/>
      <c r="F8" s="61"/>
      <c r="G8" s="63"/>
      <c r="H8" s="64"/>
      <c r="I8" s="64"/>
    </row>
    <row r="9" ht="19.5" customHeight="1" spans="1:9">
      <c r="A9" s="65" t="s">
        <v>55</v>
      </c>
      <c r="B9" s="66"/>
      <c r="C9" s="66"/>
      <c r="D9" s="67"/>
      <c r="E9" s="68"/>
      <c r="F9" s="68"/>
      <c r="G9" s="63"/>
      <c r="H9" s="64"/>
      <c r="I9" s="64"/>
    </row>
    <row r="10" customHeight="1" spans="1:1">
      <c r="A10" s="40" t="s">
        <v>371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4:11">
      <c r="D2" s="3"/>
      <c r="E2" s="3"/>
      <c r="F2" s="3"/>
      <c r="G2" s="3"/>
      <c r="K2" s="4" t="s">
        <v>372</v>
      </c>
    </row>
    <row r="3" ht="41.25" customHeight="1" spans="1:11">
      <c r="A3" s="5" t="str">
        <f>"2025"&amp;"年上级转移支付补助项目支出预算表"</f>
        <v>2025年上级转移支付补助项目支出预算表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"单位名称："&amp;"昆明市官渡区第七幼儿园"</f>
        <v>单位名称：昆明市官渡区第七幼儿园</v>
      </c>
      <c r="B4" s="7"/>
      <c r="C4" s="7"/>
      <c r="D4" s="7"/>
      <c r="E4" s="7"/>
      <c r="F4" s="7"/>
      <c r="G4" s="7"/>
      <c r="H4" s="8"/>
      <c r="I4" s="8"/>
      <c r="J4" s="8"/>
      <c r="K4" s="9" t="s">
        <v>1</v>
      </c>
    </row>
    <row r="5" ht="21.75" customHeight="1" spans="1:11">
      <c r="A5" s="10" t="s">
        <v>248</v>
      </c>
      <c r="B5" s="10" t="s">
        <v>187</v>
      </c>
      <c r="C5" s="10" t="s">
        <v>249</v>
      </c>
      <c r="D5" s="11" t="s">
        <v>188</v>
      </c>
      <c r="E5" s="11" t="s">
        <v>189</v>
      </c>
      <c r="F5" s="11" t="s">
        <v>250</v>
      </c>
      <c r="G5" s="11" t="s">
        <v>251</v>
      </c>
      <c r="H5" s="32" t="s">
        <v>55</v>
      </c>
      <c r="I5" s="12" t="s">
        <v>373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3"/>
      <c r="I6" s="11" t="s">
        <v>58</v>
      </c>
      <c r="J6" s="11" t="s">
        <v>59</v>
      </c>
      <c r="K6" s="11" t="s">
        <v>60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57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1">
        <v>10</v>
      </c>
      <c r="K8" s="41">
        <v>11</v>
      </c>
    </row>
    <row r="9" ht="18.75" customHeight="1" spans="1:11">
      <c r="A9" s="34"/>
      <c r="B9" s="27"/>
      <c r="C9" s="34"/>
      <c r="D9" s="34"/>
      <c r="E9" s="34"/>
      <c r="F9" s="34"/>
      <c r="G9" s="34"/>
      <c r="H9" s="35"/>
      <c r="I9" s="42"/>
      <c r="J9" s="42"/>
      <c r="K9" s="35"/>
    </row>
    <row r="10" ht="18.75" customHeight="1" spans="1:11">
      <c r="A10" s="36"/>
      <c r="B10" s="27"/>
      <c r="C10" s="27"/>
      <c r="D10" s="27"/>
      <c r="E10" s="27"/>
      <c r="F10" s="27"/>
      <c r="G10" s="27"/>
      <c r="H10" s="28"/>
      <c r="I10" s="28"/>
      <c r="J10" s="28"/>
      <c r="K10" s="35"/>
    </row>
    <row r="11" ht="18.75" customHeight="1" spans="1:11">
      <c r="A11" s="37" t="s">
        <v>174</v>
      </c>
      <c r="B11" s="38"/>
      <c r="C11" s="38"/>
      <c r="D11" s="38"/>
      <c r="E11" s="38"/>
      <c r="F11" s="38"/>
      <c r="G11" s="39"/>
      <c r="H11" s="28"/>
      <c r="I11" s="28"/>
      <c r="J11" s="28"/>
      <c r="K11" s="35"/>
    </row>
    <row r="12" s="1" customFormat="1" customHeight="1" spans="1:1">
      <c r="A12" s="40" t="s">
        <v>374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B1" workbookViewId="0">
      <pane ySplit="1" topLeftCell="A2" activePane="bottomLeft" state="frozen"/>
      <selection/>
      <selection pane="bottomLeft" activeCell="D25" sqref="D25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375</v>
      </c>
    </row>
    <row r="3" ht="41.25" customHeight="1" spans="1:7">
      <c r="A3" s="5" t="str">
        <f>"2025"&amp;"年部门项目中期规划预算表"</f>
        <v>2025年部门项目中期规划预算表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"单位名称："&amp;"昆明市官渡区第七幼儿园"</f>
        <v>单位名称：昆明市官渡区第七幼儿园</v>
      </c>
      <c r="B4" s="7"/>
      <c r="C4" s="7"/>
      <c r="D4" s="7"/>
      <c r="E4" s="8"/>
      <c r="F4" s="8"/>
      <c r="G4" s="9" t="s">
        <v>1</v>
      </c>
    </row>
    <row r="5" ht="21.75" customHeight="1" spans="1:7">
      <c r="A5" s="10" t="s">
        <v>249</v>
      </c>
      <c r="B5" s="10" t="s">
        <v>248</v>
      </c>
      <c r="C5" s="10" t="s">
        <v>187</v>
      </c>
      <c r="D5" s="11" t="s">
        <v>376</v>
      </c>
      <c r="E5" s="12" t="s">
        <v>58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57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2" t="s">
        <v>69</v>
      </c>
      <c r="B9" s="1" t="s">
        <v>254</v>
      </c>
      <c r="C9" s="23" t="s">
        <v>377</v>
      </c>
      <c r="D9" s="24" t="s">
        <v>378</v>
      </c>
      <c r="E9" s="25">
        <v>1968000</v>
      </c>
      <c r="F9" s="26"/>
      <c r="G9" s="26"/>
    </row>
    <row r="10" ht="18.75" customHeight="1" spans="1:7">
      <c r="A10" s="27"/>
      <c r="B10" s="27"/>
      <c r="C10" s="27"/>
      <c r="D10" s="27"/>
      <c r="E10" s="28"/>
      <c r="F10" s="28"/>
      <c r="G10" s="28"/>
    </row>
    <row r="11" ht="18.75" customHeight="1" spans="1:7">
      <c r="A11" s="29" t="s">
        <v>55</v>
      </c>
      <c r="B11" s="30" t="s">
        <v>379</v>
      </c>
      <c r="C11" s="30"/>
      <c r="D11" s="31"/>
      <c r="E11" s="28"/>
      <c r="F11" s="28"/>
      <c r="G11" s="28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zoomScale="80" zoomScaleNormal="80" workbookViewId="0">
      <pane ySplit="1" topLeftCell="A3" activePane="bottomLeft" state="frozen"/>
      <selection/>
      <selection pane="bottomLeft" activeCell="B38" sqref="B38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">
      <c r="A2" s="69" t="s">
        <v>52</v>
      </c>
    </row>
    <row r="3" ht="41.25" customHeight="1" spans="1:1">
      <c r="A3" s="46" t="str">
        <f>"2025"&amp;"年部门收入预算表"</f>
        <v>2025年部门收入预算表</v>
      </c>
    </row>
    <row r="4" ht="17.25" customHeight="1" spans="1:19">
      <c r="A4" s="49" t="str">
        <f>"单位名称："&amp;"昆明市官渡区第七幼儿园"</f>
        <v>单位名称：昆明市官渡区第七幼儿园</v>
      </c>
      <c r="S4" s="51" t="s">
        <v>1</v>
      </c>
    </row>
    <row r="5" ht="21.75" customHeight="1" spans="1:19">
      <c r="A5" s="239" t="s">
        <v>53</v>
      </c>
      <c r="B5" s="240" t="s">
        <v>54</v>
      </c>
      <c r="C5" s="240" t="s">
        <v>55</v>
      </c>
      <c r="D5" s="241" t="s">
        <v>56</v>
      </c>
      <c r="E5" s="241"/>
      <c r="F5" s="241"/>
      <c r="G5" s="241"/>
      <c r="H5" s="241"/>
      <c r="I5" s="146"/>
      <c r="J5" s="241"/>
      <c r="K5" s="241"/>
      <c r="L5" s="241"/>
      <c r="M5" s="241"/>
      <c r="N5" s="251"/>
      <c r="O5" s="241" t="s">
        <v>45</v>
      </c>
      <c r="P5" s="241"/>
      <c r="Q5" s="241"/>
      <c r="R5" s="241"/>
      <c r="S5" s="251"/>
    </row>
    <row r="6" ht="27" customHeight="1" spans="1:19">
      <c r="A6" s="242"/>
      <c r="B6" s="243"/>
      <c r="C6" s="243"/>
      <c r="D6" s="243" t="s">
        <v>57</v>
      </c>
      <c r="E6" s="243" t="s">
        <v>58</v>
      </c>
      <c r="F6" s="243" t="s">
        <v>59</v>
      </c>
      <c r="G6" s="243" t="s">
        <v>60</v>
      </c>
      <c r="H6" s="243" t="s">
        <v>61</v>
      </c>
      <c r="I6" s="252" t="s">
        <v>62</v>
      </c>
      <c r="J6" s="253"/>
      <c r="K6" s="253"/>
      <c r="L6" s="253"/>
      <c r="M6" s="253"/>
      <c r="N6" s="254"/>
      <c r="O6" s="243" t="s">
        <v>57</v>
      </c>
      <c r="P6" s="243" t="s">
        <v>58</v>
      </c>
      <c r="Q6" s="243" t="s">
        <v>59</v>
      </c>
      <c r="R6" s="243" t="s">
        <v>60</v>
      </c>
      <c r="S6" s="243" t="s">
        <v>63</v>
      </c>
    </row>
    <row r="7" ht="30" customHeight="1" spans="1:19">
      <c r="A7" s="244"/>
      <c r="B7" s="111"/>
      <c r="C7" s="245"/>
      <c r="D7" s="245"/>
      <c r="E7" s="245"/>
      <c r="F7" s="245"/>
      <c r="G7" s="245"/>
      <c r="H7" s="245"/>
      <c r="I7" s="76" t="s">
        <v>57</v>
      </c>
      <c r="J7" s="254" t="s">
        <v>64</v>
      </c>
      <c r="K7" s="254" t="s">
        <v>65</v>
      </c>
      <c r="L7" s="254" t="s">
        <v>66</v>
      </c>
      <c r="M7" s="254" t="s">
        <v>67</v>
      </c>
      <c r="N7" s="254" t="s">
        <v>68</v>
      </c>
      <c r="O7" s="255"/>
      <c r="P7" s="255"/>
      <c r="Q7" s="255"/>
      <c r="R7" s="255"/>
      <c r="S7" s="245"/>
    </row>
    <row r="8" ht="15" customHeight="1" spans="1:19">
      <c r="A8" s="246">
        <v>1</v>
      </c>
      <c r="B8" s="246">
        <v>2</v>
      </c>
      <c r="C8" s="246">
        <v>3</v>
      </c>
      <c r="D8" s="246">
        <v>4</v>
      </c>
      <c r="E8" s="246">
        <v>5</v>
      </c>
      <c r="F8" s="246">
        <v>6</v>
      </c>
      <c r="G8" s="246">
        <v>7</v>
      </c>
      <c r="H8" s="246">
        <v>8</v>
      </c>
      <c r="I8" s="76">
        <v>9</v>
      </c>
      <c r="J8" s="246">
        <v>10</v>
      </c>
      <c r="K8" s="246">
        <v>11</v>
      </c>
      <c r="L8" s="246">
        <v>12</v>
      </c>
      <c r="M8" s="246">
        <v>13</v>
      </c>
      <c r="N8" s="246">
        <v>14</v>
      </c>
      <c r="O8" s="246">
        <v>15</v>
      </c>
      <c r="P8" s="246">
        <v>16</v>
      </c>
      <c r="Q8" s="246">
        <v>17</v>
      </c>
      <c r="R8" s="246">
        <v>18</v>
      </c>
      <c r="S8" s="246">
        <v>19</v>
      </c>
    </row>
    <row r="9" s="1" customFormat="1" ht="18" customHeight="1" spans="1:19">
      <c r="A9" s="247">
        <v>105019</v>
      </c>
      <c r="B9" s="248" t="s">
        <v>69</v>
      </c>
      <c r="C9" s="221">
        <f>10983648-0</f>
        <v>10983648</v>
      </c>
      <c r="D9" s="221">
        <f>10983648-0</f>
        <v>10983648</v>
      </c>
      <c r="E9" s="221">
        <v>10981648</v>
      </c>
      <c r="F9" s="85"/>
      <c r="G9" s="85"/>
      <c r="H9" s="85"/>
      <c r="I9" s="221">
        <v>2000</v>
      </c>
      <c r="J9" s="85"/>
      <c r="K9" s="85"/>
      <c r="L9" s="85"/>
      <c r="M9" s="85"/>
      <c r="N9" s="221">
        <v>2000</v>
      </c>
      <c r="O9" s="85"/>
      <c r="P9" s="85"/>
      <c r="Q9" s="85"/>
      <c r="R9" s="85"/>
      <c r="S9" s="85"/>
    </row>
    <row r="10" ht="18" customHeight="1" spans="1:19">
      <c r="A10" s="249"/>
      <c r="B10" s="24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ht="18" customHeight="1" spans="1:19">
      <c r="A11" s="249"/>
      <c r="B11" s="249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ht="18" customHeight="1" spans="1:19">
      <c r="A12" s="249"/>
      <c r="B12" s="249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ht="18" customHeight="1" spans="1:19">
      <c r="A13" s="54" t="s">
        <v>55</v>
      </c>
      <c r="B13" s="250"/>
      <c r="C13" s="221">
        <f>10983648-0</f>
        <v>10983648</v>
      </c>
      <c r="D13" s="221">
        <f>10983648-0</f>
        <v>10983648</v>
      </c>
      <c r="E13" s="221">
        <v>10981648</v>
      </c>
      <c r="F13" s="85"/>
      <c r="G13" s="85"/>
      <c r="H13" s="85"/>
      <c r="I13" s="221">
        <v>2000</v>
      </c>
      <c r="J13" s="85"/>
      <c r="K13" s="85"/>
      <c r="L13" s="85"/>
      <c r="M13" s="85"/>
      <c r="N13" s="221">
        <v>2000</v>
      </c>
      <c r="O13" s="85"/>
      <c r="P13" s="85"/>
      <c r="Q13" s="85"/>
      <c r="R13" s="85"/>
      <c r="S13" s="85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zoomScale="70" zoomScaleNormal="70" workbookViewId="0">
      <pane ySplit="1" topLeftCell="A2" activePane="bottomLeft" state="frozen"/>
      <selection/>
      <selection pane="bottomLeft" activeCell="B40" sqref="B40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">
      <c r="A2" s="51" t="s">
        <v>70</v>
      </c>
    </row>
    <row r="3" ht="41.25" customHeight="1" spans="1:1">
      <c r="A3" s="46" t="str">
        <f>"2025"&amp;"年部门支出预算表"</f>
        <v>2025年部门支出预算表</v>
      </c>
    </row>
    <row r="4" ht="17.25" customHeight="1" spans="1:15">
      <c r="A4" s="49" t="str">
        <f>"单位名称："&amp;"昆明市官渡区第七幼儿园"</f>
        <v>单位名称：昆明市官渡区第七幼儿园</v>
      </c>
      <c r="O4" s="51" t="s">
        <v>1</v>
      </c>
    </row>
    <row r="5" ht="27" customHeight="1" spans="1:15">
      <c r="A5" s="226" t="s">
        <v>71</v>
      </c>
      <c r="B5" s="226" t="s">
        <v>72</v>
      </c>
      <c r="C5" s="226" t="s">
        <v>55</v>
      </c>
      <c r="D5" s="227" t="s">
        <v>58</v>
      </c>
      <c r="E5" s="228"/>
      <c r="F5" s="229"/>
      <c r="G5" s="230" t="s">
        <v>59</v>
      </c>
      <c r="H5" s="230" t="s">
        <v>60</v>
      </c>
      <c r="I5" s="230" t="s">
        <v>73</v>
      </c>
      <c r="J5" s="227" t="s">
        <v>62</v>
      </c>
      <c r="K5" s="228"/>
      <c r="L5" s="228"/>
      <c r="M5" s="228"/>
      <c r="N5" s="236"/>
      <c r="O5" s="237"/>
    </row>
    <row r="6" ht="42" customHeight="1" spans="1:15">
      <c r="A6" s="231"/>
      <c r="B6" s="231"/>
      <c r="C6" s="232"/>
      <c r="D6" s="233" t="s">
        <v>57</v>
      </c>
      <c r="E6" s="233" t="s">
        <v>74</v>
      </c>
      <c r="F6" s="233" t="s">
        <v>75</v>
      </c>
      <c r="G6" s="232"/>
      <c r="H6" s="232"/>
      <c r="I6" s="238"/>
      <c r="J6" s="233" t="s">
        <v>57</v>
      </c>
      <c r="K6" s="218" t="s">
        <v>76</v>
      </c>
      <c r="L6" s="218" t="s">
        <v>77</v>
      </c>
      <c r="M6" s="218" t="s">
        <v>78</v>
      </c>
      <c r="N6" s="218" t="s">
        <v>79</v>
      </c>
      <c r="O6" s="218" t="s">
        <v>80</v>
      </c>
    </row>
    <row r="7" ht="18" customHeight="1" spans="1:15">
      <c r="A7" s="57" t="s">
        <v>81</v>
      </c>
      <c r="B7" s="57" t="s">
        <v>82</v>
      </c>
      <c r="C7" s="57" t="s">
        <v>83</v>
      </c>
      <c r="D7" s="61" t="s">
        <v>84</v>
      </c>
      <c r="E7" s="61" t="s">
        <v>85</v>
      </c>
      <c r="F7" s="61" t="s">
        <v>86</v>
      </c>
      <c r="G7" s="61" t="s">
        <v>87</v>
      </c>
      <c r="H7" s="61" t="s">
        <v>88</v>
      </c>
      <c r="I7" s="61" t="s">
        <v>89</v>
      </c>
      <c r="J7" s="61" t="s">
        <v>90</v>
      </c>
      <c r="K7" s="61" t="s">
        <v>91</v>
      </c>
      <c r="L7" s="61" t="s">
        <v>92</v>
      </c>
      <c r="M7" s="61" t="s">
        <v>93</v>
      </c>
      <c r="N7" s="57" t="s">
        <v>94</v>
      </c>
      <c r="O7" s="61" t="s">
        <v>95</v>
      </c>
    </row>
    <row r="8" ht="18" customHeight="1" spans="1:15">
      <c r="A8" s="234" t="s">
        <v>96</v>
      </c>
      <c r="B8" s="234" t="s">
        <v>97</v>
      </c>
      <c r="C8" s="224">
        <f>C9+C11+C13</f>
        <v>9322408</v>
      </c>
      <c r="D8" s="224">
        <f>F8+E8</f>
        <v>9322408</v>
      </c>
      <c r="E8" s="224">
        <f>E9+E11+E13</f>
        <v>7352408</v>
      </c>
      <c r="F8" s="224">
        <v>1970000</v>
      </c>
      <c r="G8" s="61"/>
      <c r="H8" s="61"/>
      <c r="I8" s="61"/>
      <c r="J8" s="61"/>
      <c r="K8" s="61"/>
      <c r="L8" s="61"/>
      <c r="M8" s="61"/>
      <c r="N8" s="57"/>
      <c r="O8" s="61"/>
    </row>
    <row r="9" ht="18" customHeight="1" spans="1:15">
      <c r="A9" s="234" t="s">
        <v>98</v>
      </c>
      <c r="B9" s="234" t="s">
        <v>99</v>
      </c>
      <c r="C9" s="224">
        <v>4048800</v>
      </c>
      <c r="D9" s="224">
        <f t="shared" ref="D9:D27" si="0">F9+E9</f>
        <v>4048800</v>
      </c>
      <c r="E9" s="224">
        <v>4048800</v>
      </c>
      <c r="F9" s="224"/>
      <c r="G9" s="61"/>
      <c r="H9" s="61"/>
      <c r="I9" s="61"/>
      <c r="J9" s="61"/>
      <c r="K9" s="61"/>
      <c r="L9" s="61"/>
      <c r="M9" s="61"/>
      <c r="N9" s="57"/>
      <c r="O9" s="61"/>
    </row>
    <row r="10" ht="18" customHeight="1" spans="1:15">
      <c r="A10" s="234" t="s">
        <v>100</v>
      </c>
      <c r="B10" s="234" t="s">
        <v>101</v>
      </c>
      <c r="C10" s="224">
        <v>4048800</v>
      </c>
      <c r="D10" s="224">
        <f t="shared" si="0"/>
        <v>4048800</v>
      </c>
      <c r="E10" s="224">
        <v>4048800</v>
      </c>
      <c r="F10" s="224"/>
      <c r="G10" s="61"/>
      <c r="H10" s="61"/>
      <c r="I10" s="61"/>
      <c r="J10" s="61"/>
      <c r="K10" s="61"/>
      <c r="L10" s="61"/>
      <c r="M10" s="61"/>
      <c r="N10" s="57"/>
      <c r="O10" s="61"/>
    </row>
    <row r="11" ht="18" customHeight="1" spans="1:15">
      <c r="A11" s="234" t="s">
        <v>102</v>
      </c>
      <c r="B11" s="234" t="s">
        <v>103</v>
      </c>
      <c r="C11" s="224">
        <v>5267528</v>
      </c>
      <c r="D11" s="224">
        <f t="shared" si="0"/>
        <v>5267528</v>
      </c>
      <c r="E11" s="224">
        <v>3297528</v>
      </c>
      <c r="F11" s="224">
        <v>1970000</v>
      </c>
      <c r="G11" s="61"/>
      <c r="H11" s="61"/>
      <c r="I11" s="61"/>
      <c r="J11" s="61"/>
      <c r="K11" s="61"/>
      <c r="L11" s="61"/>
      <c r="M11" s="61"/>
      <c r="N11" s="57"/>
      <c r="O11" s="61"/>
    </row>
    <row r="12" ht="18" customHeight="1" spans="1:15">
      <c r="A12" s="234" t="s">
        <v>104</v>
      </c>
      <c r="B12" s="234" t="s">
        <v>105</v>
      </c>
      <c r="C12" s="224">
        <v>5267528</v>
      </c>
      <c r="D12" s="224">
        <f t="shared" si="0"/>
        <v>5267528</v>
      </c>
      <c r="E12" s="224">
        <v>3297528</v>
      </c>
      <c r="F12" s="224">
        <v>1970000</v>
      </c>
      <c r="G12" s="61"/>
      <c r="H12" s="61"/>
      <c r="I12" s="61"/>
      <c r="J12" s="61"/>
      <c r="K12" s="61"/>
      <c r="L12" s="61"/>
      <c r="M12" s="61"/>
      <c r="N12" s="57"/>
      <c r="O12" s="61"/>
    </row>
    <row r="13" ht="18" customHeight="1" spans="1:15">
      <c r="A13" s="234" t="s">
        <v>106</v>
      </c>
      <c r="B13" s="234" t="s">
        <v>107</v>
      </c>
      <c r="C13" s="224">
        <v>6080</v>
      </c>
      <c r="D13" s="224">
        <f t="shared" si="0"/>
        <v>6080</v>
      </c>
      <c r="E13" s="224">
        <v>6080</v>
      </c>
      <c r="F13" s="224"/>
      <c r="G13" s="61"/>
      <c r="H13" s="61"/>
      <c r="I13" s="61"/>
      <c r="J13" s="61"/>
      <c r="K13" s="61"/>
      <c r="L13" s="61"/>
      <c r="M13" s="61"/>
      <c r="N13" s="57"/>
      <c r="O13" s="61"/>
    </row>
    <row r="14" ht="18" customHeight="1" spans="1:15">
      <c r="A14" s="234" t="s">
        <v>108</v>
      </c>
      <c r="B14" s="234" t="s">
        <v>109</v>
      </c>
      <c r="C14" s="224">
        <v>6080</v>
      </c>
      <c r="D14" s="224">
        <f t="shared" si="0"/>
        <v>6080</v>
      </c>
      <c r="E14" s="224">
        <v>6080</v>
      </c>
      <c r="F14" s="224"/>
      <c r="G14" s="61"/>
      <c r="H14" s="61"/>
      <c r="I14" s="61"/>
      <c r="J14" s="61"/>
      <c r="K14" s="61"/>
      <c r="L14" s="61"/>
      <c r="M14" s="61"/>
      <c r="N14" s="57"/>
      <c r="O14" s="61"/>
    </row>
    <row r="15" ht="18" customHeight="1" spans="1:15">
      <c r="A15" s="234" t="s">
        <v>110</v>
      </c>
      <c r="B15" s="234" t="s">
        <v>111</v>
      </c>
      <c r="C15" s="224">
        <v>871720</v>
      </c>
      <c r="D15" s="224">
        <f t="shared" si="0"/>
        <v>871720</v>
      </c>
      <c r="E15" s="224">
        <v>871720</v>
      </c>
      <c r="F15" s="224"/>
      <c r="G15" s="61"/>
      <c r="H15" s="61"/>
      <c r="I15" s="61"/>
      <c r="J15" s="61"/>
      <c r="K15" s="61"/>
      <c r="L15" s="61"/>
      <c r="M15" s="61"/>
      <c r="N15" s="57"/>
      <c r="O15" s="61"/>
    </row>
    <row r="16" ht="18" customHeight="1" spans="1:15">
      <c r="A16" s="234" t="s">
        <v>112</v>
      </c>
      <c r="B16" s="234" t="s">
        <v>113</v>
      </c>
      <c r="C16" s="224">
        <f>SUM(C17:C19)</f>
        <v>871720</v>
      </c>
      <c r="D16" s="224">
        <f t="shared" si="0"/>
        <v>871720</v>
      </c>
      <c r="E16" s="224">
        <f>SUM(E17:E19)</f>
        <v>871720</v>
      </c>
      <c r="F16" s="224"/>
      <c r="G16" s="61"/>
      <c r="H16" s="61"/>
      <c r="I16" s="61"/>
      <c r="J16" s="61"/>
      <c r="K16" s="61"/>
      <c r="L16" s="61"/>
      <c r="M16" s="61"/>
      <c r="N16" s="57"/>
      <c r="O16" s="61"/>
    </row>
    <row r="17" ht="18" customHeight="1" spans="1:15">
      <c r="A17" s="234" t="s">
        <v>114</v>
      </c>
      <c r="B17" s="234" t="s">
        <v>115</v>
      </c>
      <c r="C17" s="224">
        <v>411400</v>
      </c>
      <c r="D17" s="224">
        <f t="shared" si="0"/>
        <v>411400</v>
      </c>
      <c r="E17" s="224">
        <v>411400</v>
      </c>
      <c r="F17" s="224"/>
      <c r="G17" s="61"/>
      <c r="H17" s="61"/>
      <c r="I17" s="61"/>
      <c r="J17" s="61"/>
      <c r="K17" s="61"/>
      <c r="L17" s="61"/>
      <c r="M17" s="61"/>
      <c r="N17" s="57"/>
      <c r="O17" s="61"/>
    </row>
    <row r="18" ht="18" customHeight="1" spans="1:15">
      <c r="A18" s="234" t="s">
        <v>116</v>
      </c>
      <c r="B18" s="234" t="s">
        <v>117</v>
      </c>
      <c r="C18" s="224">
        <v>340000</v>
      </c>
      <c r="D18" s="224">
        <f t="shared" si="0"/>
        <v>340000</v>
      </c>
      <c r="E18" s="224">
        <v>340000</v>
      </c>
      <c r="F18" s="224"/>
      <c r="G18" s="61"/>
      <c r="H18" s="61"/>
      <c r="I18" s="61"/>
      <c r="J18" s="61"/>
      <c r="K18" s="61"/>
      <c r="L18" s="61"/>
      <c r="M18" s="61"/>
      <c r="N18" s="57"/>
      <c r="O18" s="61"/>
    </row>
    <row r="19" ht="18" customHeight="1" spans="1:15">
      <c r="A19" s="234" t="s">
        <v>118</v>
      </c>
      <c r="B19" s="234" t="s">
        <v>119</v>
      </c>
      <c r="C19" s="224">
        <v>120320</v>
      </c>
      <c r="D19" s="224">
        <f t="shared" si="0"/>
        <v>120320</v>
      </c>
      <c r="E19" s="224">
        <v>120320</v>
      </c>
      <c r="F19" s="224"/>
      <c r="G19" s="61"/>
      <c r="H19" s="61"/>
      <c r="I19" s="61"/>
      <c r="J19" s="61"/>
      <c r="K19" s="61"/>
      <c r="L19" s="61"/>
      <c r="M19" s="61"/>
      <c r="N19" s="57"/>
      <c r="O19" s="61"/>
    </row>
    <row r="20" ht="18" customHeight="1" spans="1:15">
      <c r="A20" s="234" t="s">
        <v>120</v>
      </c>
      <c r="B20" s="234" t="s">
        <v>121</v>
      </c>
      <c r="C20" s="224">
        <v>429520</v>
      </c>
      <c r="D20" s="224">
        <f t="shared" si="0"/>
        <v>429520</v>
      </c>
      <c r="E20" s="224">
        <v>429520</v>
      </c>
      <c r="F20" s="224"/>
      <c r="G20" s="61"/>
      <c r="H20" s="61"/>
      <c r="I20" s="61"/>
      <c r="J20" s="61"/>
      <c r="K20" s="61"/>
      <c r="L20" s="61"/>
      <c r="M20" s="61"/>
      <c r="N20" s="57"/>
      <c r="O20" s="61"/>
    </row>
    <row r="21" ht="18" customHeight="1" spans="1:15">
      <c r="A21" s="234" t="s">
        <v>122</v>
      </c>
      <c r="B21" s="234" t="s">
        <v>123</v>
      </c>
      <c r="C21" s="224">
        <f>SUM(C22:C24)</f>
        <v>429520</v>
      </c>
      <c r="D21" s="224">
        <f t="shared" si="0"/>
        <v>429520</v>
      </c>
      <c r="E21" s="224">
        <f>SUM(E22:E24)</f>
        <v>429520</v>
      </c>
      <c r="F21" s="224"/>
      <c r="G21" s="61"/>
      <c r="H21" s="61"/>
      <c r="I21" s="61"/>
      <c r="J21" s="61"/>
      <c r="K21" s="61"/>
      <c r="L21" s="61"/>
      <c r="M21" s="61"/>
      <c r="N21" s="57"/>
      <c r="O21" s="61"/>
    </row>
    <row r="22" ht="18" customHeight="1" spans="1:15">
      <c r="A22" s="234" t="s">
        <v>124</v>
      </c>
      <c r="B22" s="234" t="s">
        <v>125</v>
      </c>
      <c r="C22" s="224">
        <v>189600</v>
      </c>
      <c r="D22" s="224">
        <f t="shared" si="0"/>
        <v>189600</v>
      </c>
      <c r="E22" s="224">
        <v>189600</v>
      </c>
      <c r="F22" s="224"/>
      <c r="G22" s="61"/>
      <c r="H22" s="61"/>
      <c r="I22" s="61"/>
      <c r="J22" s="61"/>
      <c r="K22" s="61"/>
      <c r="L22" s="61"/>
      <c r="M22" s="61"/>
      <c r="N22" s="57"/>
      <c r="O22" s="61"/>
    </row>
    <row r="23" ht="18" customHeight="1" spans="1:15">
      <c r="A23" s="234" t="s">
        <v>126</v>
      </c>
      <c r="B23" s="234" t="s">
        <v>127</v>
      </c>
      <c r="C23" s="224">
        <v>171600</v>
      </c>
      <c r="D23" s="224">
        <f t="shared" si="0"/>
        <v>171600</v>
      </c>
      <c r="E23" s="224">
        <v>171600</v>
      </c>
      <c r="F23" s="224"/>
      <c r="G23" s="61"/>
      <c r="H23" s="61"/>
      <c r="I23" s="61"/>
      <c r="J23" s="61"/>
      <c r="K23" s="61"/>
      <c r="L23" s="61"/>
      <c r="M23" s="61"/>
      <c r="N23" s="57"/>
      <c r="O23" s="61"/>
    </row>
    <row r="24" ht="18" customHeight="1" spans="1:15">
      <c r="A24" s="234" t="s">
        <v>128</v>
      </c>
      <c r="B24" s="234" t="s">
        <v>129</v>
      </c>
      <c r="C24" s="224">
        <v>68320</v>
      </c>
      <c r="D24" s="224">
        <f t="shared" si="0"/>
        <v>68320</v>
      </c>
      <c r="E24" s="224">
        <v>68320</v>
      </c>
      <c r="F24" s="224"/>
      <c r="G24" s="61"/>
      <c r="H24" s="61"/>
      <c r="I24" s="61"/>
      <c r="J24" s="61"/>
      <c r="K24" s="61"/>
      <c r="L24" s="61"/>
      <c r="M24" s="61"/>
      <c r="N24" s="57"/>
      <c r="O24" s="61"/>
    </row>
    <row r="25" ht="18" customHeight="1" spans="1:15">
      <c r="A25" s="234" t="s">
        <v>130</v>
      </c>
      <c r="B25" s="234" t="s">
        <v>131</v>
      </c>
      <c r="C25" s="224">
        <v>360000</v>
      </c>
      <c r="D25" s="224">
        <f t="shared" si="0"/>
        <v>360000</v>
      </c>
      <c r="E25" s="224">
        <v>360000</v>
      </c>
      <c r="F25" s="224"/>
      <c r="G25" s="61"/>
      <c r="H25" s="61"/>
      <c r="I25" s="61"/>
      <c r="J25" s="61"/>
      <c r="K25" s="61"/>
      <c r="L25" s="61"/>
      <c r="M25" s="61"/>
      <c r="N25" s="57"/>
      <c r="O25" s="61"/>
    </row>
    <row r="26" ht="18" customHeight="1" spans="1:15">
      <c r="A26" s="234" t="s">
        <v>132</v>
      </c>
      <c r="B26" s="234" t="s">
        <v>133</v>
      </c>
      <c r="C26" s="224">
        <v>360000</v>
      </c>
      <c r="D26" s="224">
        <f t="shared" si="0"/>
        <v>360000</v>
      </c>
      <c r="E26" s="224">
        <v>360000</v>
      </c>
      <c r="F26" s="224"/>
      <c r="G26" s="61"/>
      <c r="H26" s="61"/>
      <c r="I26" s="61"/>
      <c r="J26" s="61"/>
      <c r="K26" s="61"/>
      <c r="L26" s="61"/>
      <c r="M26" s="61"/>
      <c r="N26" s="57"/>
      <c r="O26" s="61"/>
    </row>
    <row r="27" ht="18" customHeight="1" spans="1:15">
      <c r="A27" s="234" t="s">
        <v>134</v>
      </c>
      <c r="B27" s="234" t="s">
        <v>135</v>
      </c>
      <c r="C27" s="224">
        <v>360000</v>
      </c>
      <c r="D27" s="224">
        <f t="shared" si="0"/>
        <v>360000</v>
      </c>
      <c r="E27" s="224">
        <v>360000</v>
      </c>
      <c r="F27" s="224"/>
      <c r="G27" s="61"/>
      <c r="H27" s="61"/>
      <c r="I27" s="61"/>
      <c r="J27" s="61"/>
      <c r="K27" s="61"/>
      <c r="L27" s="61"/>
      <c r="M27" s="61"/>
      <c r="N27" s="57"/>
      <c r="O27" s="61"/>
    </row>
    <row r="28" ht="21" customHeight="1" spans="1:15">
      <c r="A28" s="235" t="s">
        <v>55</v>
      </c>
      <c r="B28" s="39"/>
      <c r="C28" s="85">
        <f>C8+C15+C20+C25</f>
        <v>10983648</v>
      </c>
      <c r="D28" s="85">
        <f>D8+D15+D20+D25</f>
        <v>10983648</v>
      </c>
      <c r="E28" s="85">
        <f>E8+E15+E20+E25</f>
        <v>9013648</v>
      </c>
      <c r="F28" s="85">
        <f>F8+F15+F20+F25</f>
        <v>1970000</v>
      </c>
      <c r="G28" s="85"/>
      <c r="H28" s="85"/>
      <c r="I28" s="85"/>
      <c r="J28" s="85"/>
      <c r="K28" s="85"/>
      <c r="L28" s="85"/>
      <c r="M28" s="85"/>
      <c r="N28" s="85"/>
      <c r="O28" s="85"/>
    </row>
  </sheetData>
  <mergeCells count="12">
    <mergeCell ref="A2:O2"/>
    <mergeCell ref="A3:O3"/>
    <mergeCell ref="A4:B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B13" sqref="B13"/>
    </sheetView>
  </sheetViews>
  <sheetFormatPr defaultColWidth="8.625" defaultRowHeight="12.75" customHeight="1" outlineLevelCol="3"/>
  <cols>
    <col min="1" max="4" width="35.625" customWidth="1"/>
  </cols>
  <sheetData>
    <row r="1" customHeight="1" spans="1:4">
      <c r="A1" s="2"/>
      <c r="B1" s="2"/>
      <c r="C1" s="2"/>
      <c r="D1" s="2"/>
    </row>
    <row r="2" ht="15" customHeight="1" spans="1:4">
      <c r="A2" s="47"/>
      <c r="B2" s="51"/>
      <c r="C2" s="51"/>
      <c r="D2" s="51" t="s">
        <v>136</v>
      </c>
    </row>
    <row r="3" ht="41.25" customHeight="1" spans="1:1">
      <c r="A3" s="46" t="str">
        <f>"2025"&amp;"年部门财政拨款收支预算总表"</f>
        <v>2025年部门财政拨款收支预算总表</v>
      </c>
    </row>
    <row r="4" ht="17.25" customHeight="1" spans="1:4">
      <c r="A4" s="49" t="str">
        <f>"单位名称："&amp;"昆明市官渡区第七幼儿园"</f>
        <v>单位名称：昆明市官渡区第七幼儿园</v>
      </c>
      <c r="B4" s="217"/>
      <c r="D4" s="51" t="s">
        <v>1</v>
      </c>
    </row>
    <row r="5" ht="17.25" customHeight="1" spans="1:4">
      <c r="A5" s="218" t="s">
        <v>2</v>
      </c>
      <c r="B5" s="219"/>
      <c r="C5" s="218" t="s">
        <v>3</v>
      </c>
      <c r="D5" s="219"/>
    </row>
    <row r="6" ht="18.75" customHeight="1" spans="1:4">
      <c r="A6" s="218" t="s">
        <v>4</v>
      </c>
      <c r="B6" s="218" t="s">
        <v>5</v>
      </c>
      <c r="C6" s="218" t="s">
        <v>6</v>
      </c>
      <c r="D6" s="218" t="s">
        <v>5</v>
      </c>
    </row>
    <row r="7" ht="16.5" customHeight="1" spans="1:4">
      <c r="A7" s="220" t="s">
        <v>137</v>
      </c>
      <c r="B7" s="221">
        <v>10981648</v>
      </c>
      <c r="C7" s="220" t="s">
        <v>138</v>
      </c>
      <c r="D7" s="221">
        <v>10981648</v>
      </c>
    </row>
    <row r="8" ht="16.5" customHeight="1" spans="1:4">
      <c r="A8" s="220" t="s">
        <v>139</v>
      </c>
      <c r="B8" s="221">
        <v>10981648</v>
      </c>
      <c r="C8" s="220" t="s">
        <v>140</v>
      </c>
      <c r="D8" s="85"/>
    </row>
    <row r="9" ht="16.5" customHeight="1" spans="1:4">
      <c r="A9" s="220" t="s">
        <v>141</v>
      </c>
      <c r="B9" s="85"/>
      <c r="C9" s="220" t="s">
        <v>142</v>
      </c>
      <c r="D9" s="85"/>
    </row>
    <row r="10" ht="16.5" customHeight="1" spans="1:4">
      <c r="A10" s="220" t="s">
        <v>143</v>
      </c>
      <c r="B10" s="85"/>
      <c r="C10" s="220" t="s">
        <v>144</v>
      </c>
      <c r="D10" s="85"/>
    </row>
    <row r="11" ht="16.5" customHeight="1" spans="1:4">
      <c r="A11" s="220" t="s">
        <v>145</v>
      </c>
      <c r="B11" s="85"/>
      <c r="C11" s="220" t="s">
        <v>146</v>
      </c>
      <c r="D11" s="85"/>
    </row>
    <row r="12" ht="16.5" customHeight="1" spans="1:4">
      <c r="A12" s="220" t="s">
        <v>139</v>
      </c>
      <c r="B12" s="85"/>
      <c r="C12" s="220" t="s">
        <v>147</v>
      </c>
      <c r="D12" s="85">
        <f>D7-D15-D16-D26</f>
        <v>9320408</v>
      </c>
    </row>
    <row r="13" ht="16.5" customHeight="1" spans="1:4">
      <c r="A13" s="222" t="s">
        <v>141</v>
      </c>
      <c r="B13" s="85"/>
      <c r="C13" s="74" t="s">
        <v>148</v>
      </c>
      <c r="D13" s="85"/>
    </row>
    <row r="14" ht="16.5" customHeight="1" spans="1:4">
      <c r="A14" s="222" t="s">
        <v>143</v>
      </c>
      <c r="B14" s="85"/>
      <c r="C14" s="74" t="s">
        <v>149</v>
      </c>
      <c r="D14" s="85"/>
    </row>
    <row r="15" ht="16.5" customHeight="1" spans="1:4">
      <c r="A15" s="223"/>
      <c r="B15" s="85"/>
      <c r="C15" s="74" t="s">
        <v>150</v>
      </c>
      <c r="D15" s="224">
        <v>871720</v>
      </c>
    </row>
    <row r="16" ht="16.5" customHeight="1" spans="1:4">
      <c r="A16" s="223"/>
      <c r="B16" s="85"/>
      <c r="C16" s="74" t="s">
        <v>151</v>
      </c>
      <c r="D16" s="224">
        <v>429520</v>
      </c>
    </row>
    <row r="17" ht="16.5" customHeight="1" spans="1:4">
      <c r="A17" s="223"/>
      <c r="B17" s="85"/>
      <c r="C17" s="74" t="s">
        <v>152</v>
      </c>
      <c r="D17" s="85"/>
    </row>
    <row r="18" ht="16.5" customHeight="1" spans="1:4">
      <c r="A18" s="223"/>
      <c r="B18" s="85"/>
      <c r="C18" s="74" t="s">
        <v>153</v>
      </c>
      <c r="D18" s="85"/>
    </row>
    <row r="19" ht="16.5" customHeight="1" spans="1:4">
      <c r="A19" s="223"/>
      <c r="B19" s="85"/>
      <c r="C19" s="74" t="s">
        <v>154</v>
      </c>
      <c r="D19" s="85"/>
    </row>
    <row r="20" ht="16.5" customHeight="1" spans="1:4">
      <c r="A20" s="223"/>
      <c r="B20" s="85"/>
      <c r="C20" s="74" t="s">
        <v>155</v>
      </c>
      <c r="D20" s="85"/>
    </row>
    <row r="21" ht="16.5" customHeight="1" spans="1:4">
      <c r="A21" s="223"/>
      <c r="B21" s="85"/>
      <c r="C21" s="74" t="s">
        <v>156</v>
      </c>
      <c r="D21" s="85"/>
    </row>
    <row r="22" ht="16.5" customHeight="1" spans="1:4">
      <c r="A22" s="223"/>
      <c r="B22" s="85"/>
      <c r="C22" s="74" t="s">
        <v>157</v>
      </c>
      <c r="D22" s="85"/>
    </row>
    <row r="23" ht="16.5" customHeight="1" spans="1:4">
      <c r="A23" s="223"/>
      <c r="B23" s="85"/>
      <c r="C23" s="74" t="s">
        <v>158</v>
      </c>
      <c r="D23" s="85"/>
    </row>
    <row r="24" ht="16.5" customHeight="1" spans="1:4">
      <c r="A24" s="223"/>
      <c r="B24" s="85"/>
      <c r="C24" s="74" t="s">
        <v>159</v>
      </c>
      <c r="D24" s="85"/>
    </row>
    <row r="25" ht="16.5" customHeight="1" spans="1:4">
      <c r="A25" s="223"/>
      <c r="B25" s="85"/>
      <c r="C25" s="74" t="s">
        <v>160</v>
      </c>
      <c r="D25" s="85"/>
    </row>
    <row r="26" ht="16.5" customHeight="1" spans="1:4">
      <c r="A26" s="223"/>
      <c r="B26" s="85"/>
      <c r="C26" s="74" t="s">
        <v>161</v>
      </c>
      <c r="D26" s="224">
        <v>360000</v>
      </c>
    </row>
    <row r="27" ht="16.5" customHeight="1" spans="1:4">
      <c r="A27" s="223"/>
      <c r="B27" s="85"/>
      <c r="C27" s="74" t="s">
        <v>162</v>
      </c>
      <c r="D27" s="85"/>
    </row>
    <row r="28" ht="16.5" customHeight="1" spans="1:4">
      <c r="A28" s="223"/>
      <c r="B28" s="85"/>
      <c r="C28" s="74" t="s">
        <v>163</v>
      </c>
      <c r="D28" s="85"/>
    </row>
    <row r="29" ht="16.5" customHeight="1" spans="1:4">
      <c r="A29" s="223"/>
      <c r="B29" s="85"/>
      <c r="C29" s="74" t="s">
        <v>164</v>
      </c>
      <c r="D29" s="85"/>
    </row>
    <row r="30" ht="16.5" customHeight="1" spans="1:4">
      <c r="A30" s="223"/>
      <c r="B30" s="85"/>
      <c r="C30" s="74" t="s">
        <v>165</v>
      </c>
      <c r="D30" s="85"/>
    </row>
    <row r="31" ht="16.5" customHeight="1" spans="1:4">
      <c r="A31" s="223"/>
      <c r="B31" s="85"/>
      <c r="C31" s="74" t="s">
        <v>166</v>
      </c>
      <c r="D31" s="85"/>
    </row>
    <row r="32" ht="16.5" customHeight="1" spans="1:4">
      <c r="A32" s="223"/>
      <c r="B32" s="85"/>
      <c r="C32" s="222" t="s">
        <v>167</v>
      </c>
      <c r="D32" s="85"/>
    </row>
    <row r="33" ht="16.5" customHeight="1" spans="1:4">
      <c r="A33" s="223"/>
      <c r="B33" s="85"/>
      <c r="C33" s="222" t="s">
        <v>168</v>
      </c>
      <c r="D33" s="85"/>
    </row>
    <row r="34" ht="16.5" customHeight="1" spans="1:4">
      <c r="A34" s="223"/>
      <c r="B34" s="85"/>
      <c r="C34" s="34" t="s">
        <v>169</v>
      </c>
      <c r="D34" s="85"/>
    </row>
    <row r="35" ht="15" customHeight="1" spans="1:4">
      <c r="A35" s="225" t="s">
        <v>50</v>
      </c>
      <c r="B35" s="221">
        <v>10981648</v>
      </c>
      <c r="C35" s="225" t="s">
        <v>51</v>
      </c>
      <c r="D35" s="221">
        <v>10981648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zoomScale="80" zoomScaleNormal="80" workbookViewId="0">
      <pane ySplit="1" topLeftCell="A4" activePane="bottomLeft" state="frozen"/>
      <selection/>
      <selection pane="bottomLeft" activeCell="B42" sqref="B42"/>
    </sheetView>
  </sheetViews>
  <sheetFormatPr defaultColWidth="9.125" defaultRowHeight="14.25" customHeight="1" outlineLevelCol="6"/>
  <cols>
    <col min="1" max="1" width="20.125" style="191" customWidth="1"/>
    <col min="2" max="2" width="44" style="191" customWidth="1"/>
    <col min="3" max="7" width="24.125" style="191" customWidth="1"/>
    <col min="8" max="16384" width="9.125" style="191"/>
  </cols>
  <sheetData>
    <row r="1" customHeight="1" spans="1:7">
      <c r="A1" s="192"/>
      <c r="B1" s="192"/>
      <c r="C1" s="192"/>
      <c r="D1" s="192"/>
      <c r="E1" s="192"/>
      <c r="F1" s="192"/>
      <c r="G1" s="192"/>
    </row>
    <row r="2" customHeight="1" spans="4:7">
      <c r="D2" s="193"/>
      <c r="F2" s="194"/>
      <c r="G2" s="195" t="s">
        <v>170</v>
      </c>
    </row>
    <row r="3" ht="41.25" customHeight="1" spans="1:7">
      <c r="A3" s="196" t="str">
        <f>"2025"&amp;"年一般公共预算支出预算表（按功能科目分类）"</f>
        <v>2025年一般公共预算支出预算表（按功能科目分类）</v>
      </c>
      <c r="B3" s="196"/>
      <c r="C3" s="196"/>
      <c r="D3" s="196"/>
      <c r="E3" s="196"/>
      <c r="F3" s="196"/>
      <c r="G3" s="196"/>
    </row>
    <row r="4" ht="18" customHeight="1" spans="1:7">
      <c r="A4" s="197" t="str">
        <f>"单位名称："&amp;"昆明市官渡区第七幼儿园"</f>
        <v>单位名称：昆明市官渡区第七幼儿园</v>
      </c>
      <c r="F4" s="198"/>
      <c r="G4" s="195" t="s">
        <v>1</v>
      </c>
    </row>
    <row r="5" ht="20.25" customHeight="1" spans="1:7">
      <c r="A5" s="199" t="s">
        <v>171</v>
      </c>
      <c r="B5" s="200"/>
      <c r="C5" s="201" t="s">
        <v>55</v>
      </c>
      <c r="D5" s="202" t="s">
        <v>74</v>
      </c>
      <c r="E5" s="203"/>
      <c r="F5" s="204"/>
      <c r="G5" s="205" t="s">
        <v>75</v>
      </c>
    </row>
    <row r="6" ht="20.25" customHeight="1" spans="1:7">
      <c r="A6" s="206" t="s">
        <v>71</v>
      </c>
      <c r="B6" s="206" t="s">
        <v>72</v>
      </c>
      <c r="C6" s="207"/>
      <c r="D6" s="208" t="s">
        <v>57</v>
      </c>
      <c r="E6" s="208" t="s">
        <v>172</v>
      </c>
      <c r="F6" s="208" t="s">
        <v>173</v>
      </c>
      <c r="G6" s="209"/>
    </row>
    <row r="7" ht="15" customHeight="1" spans="1:7">
      <c r="A7" s="210" t="s">
        <v>81</v>
      </c>
      <c r="B7" s="210" t="s">
        <v>82</v>
      </c>
      <c r="C7" s="210" t="s">
        <v>83</v>
      </c>
      <c r="D7" s="210" t="s">
        <v>84</v>
      </c>
      <c r="E7" s="210" t="s">
        <v>85</v>
      </c>
      <c r="F7" s="210" t="s">
        <v>86</v>
      </c>
      <c r="G7" s="210" t="s">
        <v>87</v>
      </c>
    </row>
    <row r="8" ht="15" customHeight="1" spans="1:7">
      <c r="A8" s="211" t="s">
        <v>96</v>
      </c>
      <c r="B8" s="211" t="s">
        <v>97</v>
      </c>
      <c r="C8" s="212">
        <f>D8+G8</f>
        <v>9320408</v>
      </c>
      <c r="D8" s="212">
        <f>F8+E8</f>
        <v>7352408</v>
      </c>
      <c r="E8" s="212">
        <f>E9+E11+E13</f>
        <v>6832248</v>
      </c>
      <c r="F8" s="212">
        <f>F9+F11+F13</f>
        <v>520160</v>
      </c>
      <c r="G8" s="212">
        <v>1968000</v>
      </c>
    </row>
    <row r="9" ht="15" customHeight="1" spans="1:7">
      <c r="A9" s="211" t="s">
        <v>98</v>
      </c>
      <c r="B9" s="211" t="s">
        <v>99</v>
      </c>
      <c r="C9" s="212">
        <f t="shared" ref="C9:C28" si="0">D9+G9</f>
        <v>4048800</v>
      </c>
      <c r="D9" s="212">
        <f t="shared" ref="D9:D27" si="1">F9+E9</f>
        <v>4048800</v>
      </c>
      <c r="E9" s="212">
        <v>4048800</v>
      </c>
      <c r="F9" s="212"/>
      <c r="G9" s="212"/>
    </row>
    <row r="10" ht="15" customHeight="1" spans="1:7">
      <c r="A10" s="211" t="s">
        <v>100</v>
      </c>
      <c r="B10" s="211" t="s">
        <v>101</v>
      </c>
      <c r="C10" s="212">
        <f t="shared" si="0"/>
        <v>4048800</v>
      </c>
      <c r="D10" s="212">
        <f t="shared" si="1"/>
        <v>4048800</v>
      </c>
      <c r="E10" s="212">
        <v>4048800</v>
      </c>
      <c r="F10" s="212"/>
      <c r="G10" s="212"/>
    </row>
    <row r="11" ht="15" customHeight="1" spans="1:7">
      <c r="A11" s="211" t="s">
        <v>102</v>
      </c>
      <c r="B11" s="211" t="s">
        <v>103</v>
      </c>
      <c r="C11" s="212">
        <f t="shared" si="0"/>
        <v>5265528</v>
      </c>
      <c r="D11" s="212">
        <f t="shared" si="1"/>
        <v>3297528</v>
      </c>
      <c r="E11" s="212">
        <v>2783448</v>
      </c>
      <c r="F11" s="212">
        <v>514080</v>
      </c>
      <c r="G11" s="212">
        <v>1968000</v>
      </c>
    </row>
    <row r="12" ht="15" customHeight="1" spans="1:7">
      <c r="A12" s="211" t="s">
        <v>104</v>
      </c>
      <c r="B12" s="211" t="s">
        <v>105</v>
      </c>
      <c r="C12" s="212">
        <f t="shared" si="0"/>
        <v>5265528</v>
      </c>
      <c r="D12" s="212">
        <f t="shared" si="1"/>
        <v>3297528</v>
      </c>
      <c r="E12" s="212">
        <v>2783448</v>
      </c>
      <c r="F12" s="212">
        <v>514080</v>
      </c>
      <c r="G12" s="212">
        <v>1968000</v>
      </c>
    </row>
    <row r="13" ht="15" customHeight="1" spans="1:7">
      <c r="A13" s="211" t="s">
        <v>106</v>
      </c>
      <c r="B13" s="211" t="s">
        <v>107</v>
      </c>
      <c r="C13" s="212">
        <f t="shared" si="0"/>
        <v>6080</v>
      </c>
      <c r="D13" s="212">
        <f t="shared" si="1"/>
        <v>6080</v>
      </c>
      <c r="E13" s="212"/>
      <c r="F13" s="212">
        <v>6080</v>
      </c>
      <c r="G13" s="212"/>
    </row>
    <row r="14" ht="15" customHeight="1" spans="1:7">
      <c r="A14" s="211" t="s">
        <v>108</v>
      </c>
      <c r="B14" s="211" t="s">
        <v>109</v>
      </c>
      <c r="C14" s="212">
        <f t="shared" si="0"/>
        <v>6080</v>
      </c>
      <c r="D14" s="212">
        <f t="shared" si="1"/>
        <v>6080</v>
      </c>
      <c r="E14" s="212"/>
      <c r="F14" s="212">
        <v>6080</v>
      </c>
      <c r="G14" s="212"/>
    </row>
    <row r="15" ht="15" customHeight="1" spans="1:7">
      <c r="A15" s="211" t="s">
        <v>110</v>
      </c>
      <c r="B15" s="211" t="s">
        <v>111</v>
      </c>
      <c r="C15" s="212">
        <f t="shared" si="0"/>
        <v>871720</v>
      </c>
      <c r="D15" s="212">
        <f t="shared" si="1"/>
        <v>871720</v>
      </c>
      <c r="E15" s="212">
        <f>E16</f>
        <v>807120</v>
      </c>
      <c r="F15" s="212">
        <v>64600</v>
      </c>
      <c r="G15" s="212"/>
    </row>
    <row r="16" ht="15" customHeight="1" spans="1:7">
      <c r="A16" s="211" t="s">
        <v>112</v>
      </c>
      <c r="B16" s="211" t="s">
        <v>113</v>
      </c>
      <c r="C16" s="212">
        <f t="shared" si="0"/>
        <v>871720</v>
      </c>
      <c r="D16" s="212">
        <f t="shared" si="1"/>
        <v>871720</v>
      </c>
      <c r="E16" s="212">
        <f>SUM(E17:E19)</f>
        <v>807120</v>
      </c>
      <c r="F16" s="212">
        <f>SUM(F17:F19)</f>
        <v>64600</v>
      </c>
      <c r="G16" s="212"/>
    </row>
    <row r="17" ht="15" customHeight="1" spans="1:7">
      <c r="A17" s="211" t="s">
        <v>114</v>
      </c>
      <c r="B17" s="211" t="s">
        <v>115</v>
      </c>
      <c r="C17" s="212">
        <f t="shared" si="0"/>
        <v>411400</v>
      </c>
      <c r="D17" s="212">
        <f t="shared" si="1"/>
        <v>411400</v>
      </c>
      <c r="E17" s="213">
        <v>346800</v>
      </c>
      <c r="F17" s="212">
        <v>64600</v>
      </c>
      <c r="G17" s="212"/>
    </row>
    <row r="18" ht="15" customHeight="1" spans="1:7">
      <c r="A18" s="211" t="s">
        <v>116</v>
      </c>
      <c r="B18" s="211" t="s">
        <v>117</v>
      </c>
      <c r="C18" s="212">
        <f t="shared" si="0"/>
        <v>340000</v>
      </c>
      <c r="D18" s="212">
        <f t="shared" si="1"/>
        <v>340000</v>
      </c>
      <c r="E18" s="212">
        <v>340000</v>
      </c>
      <c r="F18" s="212"/>
      <c r="G18" s="212"/>
    </row>
    <row r="19" ht="15" customHeight="1" spans="1:7">
      <c r="A19" s="211" t="s">
        <v>118</v>
      </c>
      <c r="B19" s="211" t="s">
        <v>119</v>
      </c>
      <c r="C19" s="212">
        <f t="shared" si="0"/>
        <v>120320</v>
      </c>
      <c r="D19" s="212">
        <f t="shared" si="1"/>
        <v>120320</v>
      </c>
      <c r="E19" s="212">
        <v>120320</v>
      </c>
      <c r="F19" s="212"/>
      <c r="G19" s="212"/>
    </row>
    <row r="20" ht="15" customHeight="1" spans="1:7">
      <c r="A20" s="211" t="s">
        <v>120</v>
      </c>
      <c r="B20" s="211" t="s">
        <v>121</v>
      </c>
      <c r="C20" s="212">
        <f t="shared" si="0"/>
        <v>429520</v>
      </c>
      <c r="D20" s="212">
        <f t="shared" si="1"/>
        <v>429520</v>
      </c>
      <c r="E20" s="212">
        <v>429520</v>
      </c>
      <c r="F20" s="212"/>
      <c r="G20" s="212"/>
    </row>
    <row r="21" ht="15" customHeight="1" spans="1:7">
      <c r="A21" s="211" t="s">
        <v>122</v>
      </c>
      <c r="B21" s="211" t="s">
        <v>123</v>
      </c>
      <c r="C21" s="212">
        <f t="shared" si="0"/>
        <v>429520</v>
      </c>
      <c r="D21" s="212">
        <f t="shared" si="1"/>
        <v>429520</v>
      </c>
      <c r="E21" s="212">
        <f>SUM(E22:E24)</f>
        <v>429520</v>
      </c>
      <c r="F21" s="212"/>
      <c r="G21" s="212"/>
    </row>
    <row r="22" ht="15" customHeight="1" spans="1:7">
      <c r="A22" s="211" t="s">
        <v>124</v>
      </c>
      <c r="B22" s="211" t="s">
        <v>125</v>
      </c>
      <c r="C22" s="212">
        <f t="shared" si="0"/>
        <v>189600</v>
      </c>
      <c r="D22" s="212">
        <f t="shared" si="1"/>
        <v>189600</v>
      </c>
      <c r="E22" s="212">
        <v>189600</v>
      </c>
      <c r="F22" s="212"/>
      <c r="G22" s="212"/>
    </row>
    <row r="23" ht="15" customHeight="1" spans="1:7">
      <c r="A23" s="211" t="s">
        <v>126</v>
      </c>
      <c r="B23" s="211" t="s">
        <v>127</v>
      </c>
      <c r="C23" s="212">
        <f t="shared" si="0"/>
        <v>171600</v>
      </c>
      <c r="D23" s="212">
        <f t="shared" si="1"/>
        <v>171600</v>
      </c>
      <c r="E23" s="212">
        <v>171600</v>
      </c>
      <c r="F23" s="212"/>
      <c r="G23" s="212"/>
    </row>
    <row r="24" ht="15" customHeight="1" spans="1:7">
      <c r="A24" s="211" t="s">
        <v>128</v>
      </c>
      <c r="B24" s="211" t="s">
        <v>129</v>
      </c>
      <c r="C24" s="212">
        <f t="shared" si="0"/>
        <v>68320</v>
      </c>
      <c r="D24" s="212">
        <f t="shared" si="1"/>
        <v>68320</v>
      </c>
      <c r="E24" s="212">
        <v>68320</v>
      </c>
      <c r="F24" s="212"/>
      <c r="G24" s="212"/>
    </row>
    <row r="25" ht="15" customHeight="1" spans="1:7">
      <c r="A25" s="211" t="s">
        <v>130</v>
      </c>
      <c r="B25" s="211" t="s">
        <v>131</v>
      </c>
      <c r="C25" s="212">
        <f t="shared" si="0"/>
        <v>360000</v>
      </c>
      <c r="D25" s="212">
        <f t="shared" si="1"/>
        <v>360000</v>
      </c>
      <c r="E25" s="212">
        <v>360000</v>
      </c>
      <c r="F25" s="212"/>
      <c r="G25" s="212"/>
    </row>
    <row r="26" ht="15" customHeight="1" spans="1:7">
      <c r="A26" s="211" t="s">
        <v>132</v>
      </c>
      <c r="B26" s="211" t="s">
        <v>133</v>
      </c>
      <c r="C26" s="212">
        <f t="shared" si="0"/>
        <v>360000</v>
      </c>
      <c r="D26" s="212">
        <f t="shared" si="1"/>
        <v>360000</v>
      </c>
      <c r="E26" s="212">
        <v>360000</v>
      </c>
      <c r="F26" s="212"/>
      <c r="G26" s="212"/>
    </row>
    <row r="27" ht="15" customHeight="1" spans="1:7">
      <c r="A27" s="211" t="s">
        <v>134</v>
      </c>
      <c r="B27" s="211" t="s">
        <v>135</v>
      </c>
      <c r="C27" s="212">
        <f t="shared" si="0"/>
        <v>360000</v>
      </c>
      <c r="D27" s="212">
        <f t="shared" si="1"/>
        <v>360000</v>
      </c>
      <c r="E27" s="212">
        <v>360000</v>
      </c>
      <c r="F27" s="212"/>
      <c r="G27" s="212"/>
    </row>
    <row r="28" ht="18" customHeight="1" spans="1:7">
      <c r="A28" s="214" t="s">
        <v>174</v>
      </c>
      <c r="B28" s="215" t="s">
        <v>174</v>
      </c>
      <c r="C28" s="216">
        <f t="shared" si="0"/>
        <v>10981648</v>
      </c>
      <c r="D28" s="216">
        <f>D8+D15+D20+D25</f>
        <v>9013648</v>
      </c>
      <c r="E28" s="216">
        <f>E8+E15+E20+E25</f>
        <v>8428888</v>
      </c>
      <c r="F28" s="216">
        <f>F8+F15+F20+F25</f>
        <v>584760</v>
      </c>
      <c r="G28" s="216">
        <f>G8+G15+G20+G25</f>
        <v>1968000</v>
      </c>
    </row>
  </sheetData>
  <mergeCells count="6">
    <mergeCell ref="A3:G3"/>
    <mergeCell ref="A5:B5"/>
    <mergeCell ref="D5:F5"/>
    <mergeCell ref="A28:B2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10.375" defaultRowHeight="14.25" customHeight="1" outlineLevelCol="5"/>
  <cols>
    <col min="1" max="6" width="28.125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8"/>
      <c r="B2" s="48"/>
      <c r="C2" s="48"/>
      <c r="D2" s="48"/>
      <c r="E2" s="47"/>
      <c r="F2" s="186" t="s">
        <v>175</v>
      </c>
    </row>
    <row r="3" ht="41.25" customHeight="1" spans="1:6">
      <c r="A3" s="187" t="str">
        <f>"2025"&amp;"年一般公共预算“三公”经费支出预算表"</f>
        <v>2025年一般公共预算“三公”经费支出预算表</v>
      </c>
      <c r="B3" s="48"/>
      <c r="C3" s="48"/>
      <c r="D3" s="48"/>
      <c r="E3" s="47"/>
      <c r="F3" s="48"/>
    </row>
    <row r="4" customHeight="1" spans="1:6">
      <c r="A4" s="116" t="str">
        <f>"单位名称："&amp;"昆明市官渡区第七幼儿园"</f>
        <v>单位名称：昆明市官渡区第七幼儿园</v>
      </c>
      <c r="B4" s="188"/>
      <c r="D4" s="48"/>
      <c r="E4" s="47"/>
      <c r="F4" s="69" t="s">
        <v>1</v>
      </c>
    </row>
    <row r="5" ht="27" customHeight="1" spans="1:6">
      <c r="A5" s="52" t="s">
        <v>176</v>
      </c>
      <c r="B5" s="52" t="s">
        <v>177</v>
      </c>
      <c r="C5" s="54" t="s">
        <v>178</v>
      </c>
      <c r="D5" s="52"/>
      <c r="E5" s="53"/>
      <c r="F5" s="52" t="s">
        <v>179</v>
      </c>
    </row>
    <row r="6" ht="28.5" customHeight="1" spans="1:6">
      <c r="A6" s="189"/>
      <c r="B6" s="56"/>
      <c r="C6" s="53" t="s">
        <v>57</v>
      </c>
      <c r="D6" s="53" t="s">
        <v>180</v>
      </c>
      <c r="E6" s="53" t="s">
        <v>181</v>
      </c>
      <c r="F6" s="55"/>
    </row>
    <row r="7" ht="17.25" customHeight="1" spans="1:6">
      <c r="A7" s="61" t="s">
        <v>81</v>
      </c>
      <c r="B7" s="61" t="s">
        <v>82</v>
      </c>
      <c r="C7" s="61" t="s">
        <v>83</v>
      </c>
      <c r="D7" s="61" t="s">
        <v>84</v>
      </c>
      <c r="E7" s="61" t="s">
        <v>85</v>
      </c>
      <c r="F7" s="61" t="s">
        <v>86</v>
      </c>
    </row>
    <row r="8" ht="17.25" customHeight="1" spans="1:6">
      <c r="A8" s="85"/>
      <c r="B8" s="85"/>
      <c r="C8" s="85"/>
      <c r="D8" s="85"/>
      <c r="E8" s="85"/>
      <c r="F8" s="85"/>
    </row>
    <row r="9" customHeight="1" spans="1:4">
      <c r="A9" s="190" t="s">
        <v>182</v>
      </c>
      <c r="B9" s="190"/>
      <c r="C9" s="190"/>
      <c r="D9" s="190"/>
    </row>
  </sheetData>
  <mergeCells count="7">
    <mergeCell ref="A3:F3"/>
    <mergeCell ref="A4:B4"/>
    <mergeCell ref="C5:E5"/>
    <mergeCell ref="A9:D9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zoomScale="90" zoomScaleNormal="90" workbookViewId="0">
      <pane ySplit="1" topLeftCell="A4" activePane="bottomLeft" state="frozen"/>
      <selection/>
      <selection pane="bottomLeft" activeCell="B18" sqref="B18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3.5" customHeight="1" spans="2:24">
      <c r="B2" s="158"/>
      <c r="C2" s="173"/>
      <c r="E2" s="174"/>
      <c r="F2" s="174"/>
      <c r="G2" s="174"/>
      <c r="H2" s="174"/>
      <c r="I2" s="89"/>
      <c r="J2" s="89"/>
      <c r="K2" s="89"/>
      <c r="L2" s="89"/>
      <c r="M2" s="89"/>
      <c r="N2" s="89"/>
      <c r="R2" s="89"/>
      <c r="V2" s="173"/>
      <c r="X2" s="4" t="s">
        <v>183</v>
      </c>
    </row>
    <row r="3" ht="45.75" customHeight="1" spans="1:24">
      <c r="A3" s="71" t="str">
        <f>"2025"&amp;"年部门基本支出预算表"</f>
        <v>2025年部门基本支出预算表</v>
      </c>
      <c r="B3" s="5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"/>
      <c r="P3" s="5"/>
      <c r="Q3" s="5"/>
      <c r="R3" s="71"/>
      <c r="S3" s="71"/>
      <c r="T3" s="71"/>
      <c r="U3" s="71"/>
      <c r="V3" s="71"/>
      <c r="W3" s="71"/>
      <c r="X3" s="71"/>
    </row>
    <row r="4" ht="18.75" customHeight="1" spans="1:24">
      <c r="A4" s="6" t="str">
        <f>"单位名称："&amp;"昆明市官渡区第七幼儿园"</f>
        <v>单位名称：昆明市官渡区第七幼儿园</v>
      </c>
      <c r="B4" s="7"/>
      <c r="C4" s="175"/>
      <c r="D4" s="175"/>
      <c r="E4" s="175"/>
      <c r="F4" s="175"/>
      <c r="G4" s="175"/>
      <c r="H4" s="175"/>
      <c r="I4" s="91"/>
      <c r="J4" s="91"/>
      <c r="K4" s="91"/>
      <c r="L4" s="91"/>
      <c r="M4" s="91"/>
      <c r="N4" s="91"/>
      <c r="O4" s="8"/>
      <c r="P4" s="8"/>
      <c r="Q4" s="8"/>
      <c r="R4" s="91"/>
      <c r="V4" s="173"/>
      <c r="X4" s="4" t="s">
        <v>1</v>
      </c>
    </row>
    <row r="5" ht="18" customHeight="1" spans="1:24">
      <c r="A5" s="10" t="s">
        <v>184</v>
      </c>
      <c r="B5" s="10" t="s">
        <v>185</v>
      </c>
      <c r="C5" s="10" t="s">
        <v>186</v>
      </c>
      <c r="D5" s="10" t="s">
        <v>187</v>
      </c>
      <c r="E5" s="10" t="s">
        <v>188</v>
      </c>
      <c r="F5" s="10" t="s">
        <v>189</v>
      </c>
      <c r="G5" s="10" t="s">
        <v>190</v>
      </c>
      <c r="H5" s="10" t="s">
        <v>191</v>
      </c>
      <c r="I5" s="181" t="s">
        <v>192</v>
      </c>
      <c r="J5" s="86" t="s">
        <v>192</v>
      </c>
      <c r="K5" s="86"/>
      <c r="L5" s="86"/>
      <c r="M5" s="86"/>
      <c r="N5" s="86"/>
      <c r="O5" s="13"/>
      <c r="P5" s="13"/>
      <c r="Q5" s="13"/>
      <c r="R5" s="107" t="s">
        <v>61</v>
      </c>
      <c r="S5" s="86" t="s">
        <v>62</v>
      </c>
      <c r="T5" s="86"/>
      <c r="U5" s="86"/>
      <c r="V5" s="86"/>
      <c r="W5" s="86"/>
      <c r="X5" s="87"/>
    </row>
    <row r="6" ht="18" customHeight="1" spans="1:24">
      <c r="A6" s="15"/>
      <c r="B6" s="33"/>
      <c r="C6" s="142"/>
      <c r="D6" s="15"/>
      <c r="E6" s="15"/>
      <c r="F6" s="15"/>
      <c r="G6" s="15"/>
      <c r="H6" s="15"/>
      <c r="I6" s="140" t="s">
        <v>193</v>
      </c>
      <c r="J6" s="181" t="s">
        <v>58</v>
      </c>
      <c r="K6" s="86"/>
      <c r="L6" s="86"/>
      <c r="M6" s="86"/>
      <c r="N6" s="87"/>
      <c r="O6" s="12" t="s">
        <v>194</v>
      </c>
      <c r="P6" s="13"/>
      <c r="Q6" s="14"/>
      <c r="R6" s="10" t="s">
        <v>61</v>
      </c>
      <c r="S6" s="181" t="s">
        <v>62</v>
      </c>
      <c r="T6" s="107" t="s">
        <v>64</v>
      </c>
      <c r="U6" s="86" t="s">
        <v>62</v>
      </c>
      <c r="V6" s="107" t="s">
        <v>66</v>
      </c>
      <c r="W6" s="107" t="s">
        <v>67</v>
      </c>
      <c r="X6" s="185" t="s">
        <v>68</v>
      </c>
    </row>
    <row r="7" ht="19.5" customHeight="1" spans="1:24">
      <c r="A7" s="33"/>
      <c r="B7" s="33"/>
      <c r="C7" s="33"/>
      <c r="D7" s="33"/>
      <c r="E7" s="33"/>
      <c r="F7" s="33"/>
      <c r="G7" s="33"/>
      <c r="H7" s="33"/>
      <c r="I7" s="33"/>
      <c r="J7" s="182" t="s">
        <v>195</v>
      </c>
      <c r="K7" s="10" t="s">
        <v>196</v>
      </c>
      <c r="L7" s="10" t="s">
        <v>197</v>
      </c>
      <c r="M7" s="10" t="s">
        <v>198</v>
      </c>
      <c r="N7" s="10" t="s">
        <v>199</v>
      </c>
      <c r="O7" s="10" t="s">
        <v>58</v>
      </c>
      <c r="P7" s="10" t="s">
        <v>59</v>
      </c>
      <c r="Q7" s="10" t="s">
        <v>60</v>
      </c>
      <c r="R7" s="33"/>
      <c r="S7" s="10" t="s">
        <v>57</v>
      </c>
      <c r="T7" s="10" t="s">
        <v>64</v>
      </c>
      <c r="U7" s="10" t="s">
        <v>200</v>
      </c>
      <c r="V7" s="10" t="s">
        <v>66</v>
      </c>
      <c r="W7" s="10" t="s">
        <v>67</v>
      </c>
      <c r="X7" s="10" t="s">
        <v>68</v>
      </c>
    </row>
    <row r="8" ht="37.5" customHeight="1" spans="1:24">
      <c r="A8" s="176"/>
      <c r="B8" s="20"/>
      <c r="C8" s="176"/>
      <c r="D8" s="176"/>
      <c r="E8" s="176"/>
      <c r="F8" s="176"/>
      <c r="G8" s="176"/>
      <c r="H8" s="176"/>
      <c r="I8" s="176"/>
      <c r="J8" s="183" t="s">
        <v>57</v>
      </c>
      <c r="K8" s="18" t="s">
        <v>201</v>
      </c>
      <c r="L8" s="18" t="s">
        <v>197</v>
      </c>
      <c r="M8" s="18" t="s">
        <v>198</v>
      </c>
      <c r="N8" s="18" t="s">
        <v>199</v>
      </c>
      <c r="O8" s="18" t="s">
        <v>197</v>
      </c>
      <c r="P8" s="18" t="s">
        <v>198</v>
      </c>
      <c r="Q8" s="18" t="s">
        <v>199</v>
      </c>
      <c r="R8" s="18" t="s">
        <v>61</v>
      </c>
      <c r="S8" s="18" t="s">
        <v>57</v>
      </c>
      <c r="T8" s="18" t="s">
        <v>64</v>
      </c>
      <c r="U8" s="18" t="s">
        <v>200</v>
      </c>
      <c r="V8" s="18" t="s">
        <v>66</v>
      </c>
      <c r="W8" s="18" t="s">
        <v>67</v>
      </c>
      <c r="X8" s="18" t="s">
        <v>68</v>
      </c>
    </row>
    <row r="9" customHeight="1" spans="1:24">
      <c r="A9" s="41">
        <v>1</v>
      </c>
      <c r="B9" s="41">
        <v>2</v>
      </c>
      <c r="C9" s="41">
        <v>3</v>
      </c>
      <c r="D9" s="41">
        <v>4</v>
      </c>
      <c r="E9" s="41">
        <v>5</v>
      </c>
      <c r="F9" s="41">
        <v>6</v>
      </c>
      <c r="G9" s="41">
        <v>7</v>
      </c>
      <c r="H9" s="41">
        <v>8</v>
      </c>
      <c r="I9" s="41">
        <v>9</v>
      </c>
      <c r="J9" s="41">
        <v>10</v>
      </c>
      <c r="K9" s="41">
        <v>11</v>
      </c>
      <c r="L9" s="41">
        <v>12</v>
      </c>
      <c r="M9" s="41">
        <v>13</v>
      </c>
      <c r="N9" s="41">
        <v>14</v>
      </c>
      <c r="O9" s="41">
        <v>15</v>
      </c>
      <c r="P9" s="41">
        <v>16</v>
      </c>
      <c r="Q9" s="41">
        <v>17</v>
      </c>
      <c r="R9" s="41">
        <v>18</v>
      </c>
      <c r="S9" s="41">
        <v>19</v>
      </c>
      <c r="T9" s="41">
        <v>20</v>
      </c>
      <c r="U9" s="41">
        <v>21</v>
      </c>
      <c r="V9" s="41">
        <v>22</v>
      </c>
      <c r="W9" s="41">
        <v>23</v>
      </c>
      <c r="X9" s="41">
        <v>24</v>
      </c>
    </row>
    <row r="10" customHeight="1" spans="1:24">
      <c r="A10" s="177" t="s">
        <v>202</v>
      </c>
      <c r="B10" s="177" t="s">
        <v>69</v>
      </c>
      <c r="C10" s="178" t="s">
        <v>203</v>
      </c>
      <c r="D10" s="177" t="s">
        <v>204</v>
      </c>
      <c r="E10" s="177" t="s">
        <v>104</v>
      </c>
      <c r="F10" s="177" t="s">
        <v>205</v>
      </c>
      <c r="G10" s="177" t="s">
        <v>206</v>
      </c>
      <c r="H10" s="41"/>
      <c r="I10" s="184">
        <v>688000</v>
      </c>
      <c r="J10" s="184">
        <v>688000</v>
      </c>
      <c r="K10" s="41"/>
      <c r="L10" s="41"/>
      <c r="M10" s="184">
        <v>688000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customHeight="1" spans="1:24">
      <c r="A11" s="177" t="s">
        <v>202</v>
      </c>
      <c r="B11" s="177" t="s">
        <v>69</v>
      </c>
      <c r="C11" s="178" t="s">
        <v>203</v>
      </c>
      <c r="D11" s="177" t="s">
        <v>204</v>
      </c>
      <c r="E11" s="177" t="s">
        <v>104</v>
      </c>
      <c r="F11" s="177" t="s">
        <v>205</v>
      </c>
      <c r="G11" s="177" t="s">
        <v>207</v>
      </c>
      <c r="H11" s="41"/>
      <c r="I11" s="184">
        <v>288000</v>
      </c>
      <c r="J11" s="184">
        <v>288000</v>
      </c>
      <c r="K11" s="41"/>
      <c r="L11" s="41"/>
      <c r="M11" s="184">
        <v>288000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customHeight="1" spans="1:24">
      <c r="A12" s="177" t="s">
        <v>202</v>
      </c>
      <c r="B12" s="177" t="s">
        <v>69</v>
      </c>
      <c r="C12" s="178" t="s">
        <v>208</v>
      </c>
      <c r="D12" s="177" t="s">
        <v>209</v>
      </c>
      <c r="E12" s="177" t="s">
        <v>104</v>
      </c>
      <c r="F12" s="177" t="s">
        <v>205</v>
      </c>
      <c r="G12" s="177" t="s">
        <v>210</v>
      </c>
      <c r="H12" s="41"/>
      <c r="I12" s="184">
        <v>895200</v>
      </c>
      <c r="J12" s="184">
        <v>895200</v>
      </c>
      <c r="K12" s="41"/>
      <c r="L12" s="41"/>
      <c r="M12" s="184">
        <v>895200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customHeight="1" spans="1:24">
      <c r="A13" s="177" t="s">
        <v>202</v>
      </c>
      <c r="B13" s="177" t="s">
        <v>69</v>
      </c>
      <c r="C13" s="178" t="s">
        <v>208</v>
      </c>
      <c r="D13" s="177" t="s">
        <v>209</v>
      </c>
      <c r="E13" s="177" t="s">
        <v>104</v>
      </c>
      <c r="F13" s="177" t="s">
        <v>205</v>
      </c>
      <c r="G13" s="177" t="s">
        <v>211</v>
      </c>
      <c r="H13" s="41"/>
      <c r="I13" s="184">
        <v>5172</v>
      </c>
      <c r="J13" s="184">
        <v>5172</v>
      </c>
      <c r="K13" s="41"/>
      <c r="L13" s="41"/>
      <c r="M13" s="184">
        <v>5172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customHeight="1" spans="1:24">
      <c r="A14" s="177" t="s">
        <v>202</v>
      </c>
      <c r="B14" s="177" t="s">
        <v>69</v>
      </c>
      <c r="C14" s="178" t="s">
        <v>208</v>
      </c>
      <c r="D14" s="177" t="s">
        <v>209</v>
      </c>
      <c r="E14" s="177" t="s">
        <v>104</v>
      </c>
      <c r="F14" s="177" t="s">
        <v>205</v>
      </c>
      <c r="G14" s="177" t="s">
        <v>206</v>
      </c>
      <c r="H14" s="41"/>
      <c r="I14" s="184">
        <v>3000</v>
      </c>
      <c r="J14" s="184">
        <v>3000</v>
      </c>
      <c r="K14" s="41"/>
      <c r="L14" s="41"/>
      <c r="M14" s="184">
        <v>3000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customHeight="1" spans="1:24">
      <c r="A15" s="177" t="s">
        <v>202</v>
      </c>
      <c r="B15" s="177" t="s">
        <v>69</v>
      </c>
      <c r="C15" s="178" t="s">
        <v>208</v>
      </c>
      <c r="D15" s="177" t="s">
        <v>209</v>
      </c>
      <c r="E15" s="177" t="s">
        <v>104</v>
      </c>
      <c r="F15" s="177" t="s">
        <v>205</v>
      </c>
      <c r="G15" s="177" t="s">
        <v>206</v>
      </c>
      <c r="H15" s="41"/>
      <c r="I15" s="184">
        <v>74600</v>
      </c>
      <c r="J15" s="184">
        <v>74600</v>
      </c>
      <c r="K15" s="41"/>
      <c r="L15" s="41"/>
      <c r="M15" s="184">
        <v>74600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customHeight="1" spans="1:24">
      <c r="A16" s="177" t="s">
        <v>202</v>
      </c>
      <c r="B16" s="177" t="s">
        <v>69</v>
      </c>
      <c r="C16" s="178" t="s">
        <v>208</v>
      </c>
      <c r="D16" s="177" t="s">
        <v>209</v>
      </c>
      <c r="E16" s="177" t="s">
        <v>104</v>
      </c>
      <c r="F16" s="177" t="s">
        <v>205</v>
      </c>
      <c r="G16" s="177" t="s">
        <v>207</v>
      </c>
      <c r="H16" s="41"/>
      <c r="I16" s="184">
        <v>639996</v>
      </c>
      <c r="J16" s="184">
        <v>639996</v>
      </c>
      <c r="K16" s="41"/>
      <c r="L16" s="41"/>
      <c r="M16" s="184">
        <v>639996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customHeight="1" spans="1:24">
      <c r="A17" s="177" t="s">
        <v>202</v>
      </c>
      <c r="B17" s="177" t="s">
        <v>69</v>
      </c>
      <c r="C17" s="178" t="s">
        <v>208</v>
      </c>
      <c r="D17" s="177" t="s">
        <v>209</v>
      </c>
      <c r="E17" s="177" t="s">
        <v>104</v>
      </c>
      <c r="F17" s="177" t="s">
        <v>205</v>
      </c>
      <c r="G17" s="177" t="s">
        <v>207</v>
      </c>
      <c r="H17" s="41"/>
      <c r="I17" s="184">
        <v>176100</v>
      </c>
      <c r="J17" s="184">
        <v>176100</v>
      </c>
      <c r="K17" s="41"/>
      <c r="L17" s="41"/>
      <c r="M17" s="184">
        <v>176100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customHeight="1" spans="1:24">
      <c r="A18" s="177" t="s">
        <v>202</v>
      </c>
      <c r="B18" s="177" t="s">
        <v>69</v>
      </c>
      <c r="C18" s="178" t="s">
        <v>212</v>
      </c>
      <c r="D18" s="177" t="s">
        <v>213</v>
      </c>
      <c r="E18" s="177" t="s">
        <v>104</v>
      </c>
      <c r="F18" s="177" t="s">
        <v>205</v>
      </c>
      <c r="G18" s="177" t="s">
        <v>214</v>
      </c>
      <c r="H18" s="41"/>
      <c r="I18" s="184">
        <v>453600</v>
      </c>
      <c r="J18" s="184">
        <v>453600</v>
      </c>
      <c r="K18" s="41"/>
      <c r="L18" s="41"/>
      <c r="M18" s="184">
        <v>453600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customHeight="1" spans="1:24">
      <c r="A19" s="177" t="s">
        <v>202</v>
      </c>
      <c r="B19" s="177" t="s">
        <v>69</v>
      </c>
      <c r="C19" s="178" t="s">
        <v>212</v>
      </c>
      <c r="D19" s="177" t="s">
        <v>213</v>
      </c>
      <c r="E19" s="177">
        <v>2050999</v>
      </c>
      <c r="F19" s="177" t="s">
        <v>215</v>
      </c>
      <c r="G19" s="177" t="s">
        <v>216</v>
      </c>
      <c r="H19" s="41"/>
      <c r="I19" s="184">
        <v>6080</v>
      </c>
      <c r="J19" s="184">
        <v>6080</v>
      </c>
      <c r="K19" s="41"/>
      <c r="L19" s="41"/>
      <c r="M19" s="184">
        <v>6080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customHeight="1" spans="1:24">
      <c r="A20" s="177" t="s">
        <v>202</v>
      </c>
      <c r="B20" s="177" t="s">
        <v>69</v>
      </c>
      <c r="C20" s="178" t="s">
        <v>212</v>
      </c>
      <c r="D20" s="177" t="s">
        <v>213</v>
      </c>
      <c r="E20" s="177" t="s">
        <v>104</v>
      </c>
      <c r="F20" s="177" t="s">
        <v>205</v>
      </c>
      <c r="G20" s="177" t="s">
        <v>217</v>
      </c>
      <c r="H20" s="41"/>
      <c r="I20" s="184">
        <v>48000</v>
      </c>
      <c r="J20" s="184">
        <v>48000</v>
      </c>
      <c r="K20" s="41"/>
      <c r="L20" s="41"/>
      <c r="M20" s="184">
        <v>48000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customHeight="1" spans="1:24">
      <c r="A21" s="177" t="s">
        <v>202</v>
      </c>
      <c r="B21" s="177" t="s">
        <v>69</v>
      </c>
      <c r="C21" s="178" t="s">
        <v>212</v>
      </c>
      <c r="D21" s="177" t="s">
        <v>213</v>
      </c>
      <c r="E21" s="177" t="s">
        <v>114</v>
      </c>
      <c r="F21" s="177" t="s">
        <v>218</v>
      </c>
      <c r="G21" s="177" t="s">
        <v>217</v>
      </c>
      <c r="H21" s="41"/>
      <c r="I21" s="184">
        <v>40800</v>
      </c>
      <c r="J21" s="184">
        <v>40800</v>
      </c>
      <c r="K21" s="41"/>
      <c r="L21" s="41"/>
      <c r="M21" s="184">
        <v>40800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customHeight="1" spans="1:24">
      <c r="A22" s="177" t="s">
        <v>202</v>
      </c>
      <c r="B22" s="177" t="s">
        <v>69</v>
      </c>
      <c r="C22" s="178" t="s">
        <v>212</v>
      </c>
      <c r="D22" s="177" t="s">
        <v>213</v>
      </c>
      <c r="E22" s="177" t="s">
        <v>114</v>
      </c>
      <c r="F22" s="177" t="s">
        <v>218</v>
      </c>
      <c r="G22" s="177" t="s">
        <v>219</v>
      </c>
      <c r="H22" s="41"/>
      <c r="I22" s="184">
        <v>10200</v>
      </c>
      <c r="J22" s="184">
        <v>10200</v>
      </c>
      <c r="K22" s="41"/>
      <c r="L22" s="41"/>
      <c r="M22" s="184">
        <v>10200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customHeight="1" spans="1:24">
      <c r="A23" s="177" t="s">
        <v>202</v>
      </c>
      <c r="B23" s="177" t="s">
        <v>69</v>
      </c>
      <c r="C23" s="178" t="s">
        <v>220</v>
      </c>
      <c r="D23" s="177" t="s">
        <v>221</v>
      </c>
      <c r="E23" s="177" t="s">
        <v>104</v>
      </c>
      <c r="F23" s="177" t="s">
        <v>205</v>
      </c>
      <c r="G23" s="177" t="s">
        <v>222</v>
      </c>
      <c r="H23" s="41"/>
      <c r="I23" s="184">
        <v>12480</v>
      </c>
      <c r="J23" s="184">
        <v>12480</v>
      </c>
      <c r="K23" s="41"/>
      <c r="L23" s="41"/>
      <c r="M23" s="184">
        <v>12480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customHeight="1" spans="1:24">
      <c r="A24" s="177" t="s">
        <v>202</v>
      </c>
      <c r="B24" s="177" t="s">
        <v>69</v>
      </c>
      <c r="C24" s="178" t="s">
        <v>223</v>
      </c>
      <c r="D24" s="177" t="s">
        <v>224</v>
      </c>
      <c r="E24" s="177" t="s">
        <v>100</v>
      </c>
      <c r="F24" s="177" t="s">
        <v>225</v>
      </c>
      <c r="G24" s="177" t="s">
        <v>226</v>
      </c>
      <c r="H24" s="41"/>
      <c r="I24" s="184">
        <v>3071712</v>
      </c>
      <c r="J24" s="184">
        <v>3071712</v>
      </c>
      <c r="K24" s="41"/>
      <c r="L24" s="41"/>
      <c r="M24" s="184">
        <v>3071712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customHeight="1" spans="1:24">
      <c r="A25" s="177" t="s">
        <v>202</v>
      </c>
      <c r="B25" s="177" t="s">
        <v>69</v>
      </c>
      <c r="C25" s="178" t="s">
        <v>223</v>
      </c>
      <c r="D25" s="177" t="s">
        <v>224</v>
      </c>
      <c r="E25" s="177" t="s">
        <v>100</v>
      </c>
      <c r="F25" s="177" t="s">
        <v>225</v>
      </c>
      <c r="G25" s="177" t="s">
        <v>226</v>
      </c>
      <c r="H25" s="41"/>
      <c r="I25" s="184">
        <v>977088</v>
      </c>
      <c r="J25" s="184">
        <v>977088</v>
      </c>
      <c r="K25" s="41"/>
      <c r="L25" s="41"/>
      <c r="M25" s="184">
        <v>977088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customHeight="1" spans="1:24">
      <c r="A26" s="177" t="s">
        <v>202</v>
      </c>
      <c r="B26" s="177" t="s">
        <v>69</v>
      </c>
      <c r="C26" s="178" t="s">
        <v>227</v>
      </c>
      <c r="D26" s="177" t="s">
        <v>228</v>
      </c>
      <c r="E26" s="177" t="s">
        <v>114</v>
      </c>
      <c r="F26" s="177" t="s">
        <v>218</v>
      </c>
      <c r="G26" s="177" t="s">
        <v>217</v>
      </c>
      <c r="H26" s="41"/>
      <c r="I26" s="184">
        <v>6800</v>
      </c>
      <c r="J26" s="184">
        <v>6800</v>
      </c>
      <c r="K26" s="41"/>
      <c r="L26" s="41"/>
      <c r="M26" s="184">
        <v>6800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customHeight="1" spans="1:24">
      <c r="A27" s="177" t="s">
        <v>202</v>
      </c>
      <c r="B27" s="177" t="s">
        <v>69</v>
      </c>
      <c r="C27" s="178" t="s">
        <v>227</v>
      </c>
      <c r="D27" s="177" t="s">
        <v>228</v>
      </c>
      <c r="E27" s="177" t="s">
        <v>114</v>
      </c>
      <c r="F27" s="177" t="s">
        <v>218</v>
      </c>
      <c r="G27" s="177" t="s">
        <v>217</v>
      </c>
      <c r="H27" s="41"/>
      <c r="I27" s="184">
        <v>6800</v>
      </c>
      <c r="J27" s="184">
        <v>6800</v>
      </c>
      <c r="K27" s="41"/>
      <c r="L27" s="41"/>
      <c r="M27" s="184">
        <v>6800</v>
      </c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customHeight="1" spans="1:24">
      <c r="A28" s="177" t="s">
        <v>202</v>
      </c>
      <c r="B28" s="177" t="s">
        <v>69</v>
      </c>
      <c r="C28" s="178" t="s">
        <v>229</v>
      </c>
      <c r="D28" s="177" t="s">
        <v>230</v>
      </c>
      <c r="E28" s="177" t="s">
        <v>134</v>
      </c>
      <c r="F28" s="177" t="s">
        <v>230</v>
      </c>
      <c r="G28" s="177" t="s">
        <v>231</v>
      </c>
      <c r="H28" s="41"/>
      <c r="I28" s="184">
        <v>360000</v>
      </c>
      <c r="J28" s="184">
        <v>360000</v>
      </c>
      <c r="K28" s="41"/>
      <c r="L28" s="41"/>
      <c r="M28" s="184">
        <v>360000</v>
      </c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customHeight="1" spans="1:24">
      <c r="A29" s="177" t="s">
        <v>202</v>
      </c>
      <c r="B29" s="177" t="s">
        <v>69</v>
      </c>
      <c r="C29" s="178" t="s">
        <v>232</v>
      </c>
      <c r="D29" s="177" t="s">
        <v>233</v>
      </c>
      <c r="E29" s="177" t="s">
        <v>116</v>
      </c>
      <c r="F29" s="177" t="s">
        <v>234</v>
      </c>
      <c r="G29" s="177" t="s">
        <v>235</v>
      </c>
      <c r="H29" s="41"/>
      <c r="I29" s="184">
        <v>340000</v>
      </c>
      <c r="J29" s="184">
        <v>340000</v>
      </c>
      <c r="K29" s="41"/>
      <c r="L29" s="41"/>
      <c r="M29" s="184">
        <v>340000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customHeight="1" spans="1:24">
      <c r="A30" s="177" t="s">
        <v>202</v>
      </c>
      <c r="B30" s="177" t="s">
        <v>69</v>
      </c>
      <c r="C30" s="178" t="s">
        <v>232</v>
      </c>
      <c r="D30" s="177" t="s">
        <v>233</v>
      </c>
      <c r="E30" s="177" t="s">
        <v>118</v>
      </c>
      <c r="F30" s="177" t="s">
        <v>236</v>
      </c>
      <c r="G30" s="177" t="s">
        <v>237</v>
      </c>
      <c r="H30" s="41"/>
      <c r="I30" s="184">
        <v>120320</v>
      </c>
      <c r="J30" s="184">
        <v>120320</v>
      </c>
      <c r="K30" s="41"/>
      <c r="L30" s="41"/>
      <c r="M30" s="184">
        <v>120320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customHeight="1" spans="1:24">
      <c r="A31" s="177" t="s">
        <v>202</v>
      </c>
      <c r="B31" s="177" t="s">
        <v>69</v>
      </c>
      <c r="C31" s="178" t="s">
        <v>232</v>
      </c>
      <c r="D31" s="177" t="s">
        <v>233</v>
      </c>
      <c r="E31" s="177" t="s">
        <v>124</v>
      </c>
      <c r="F31" s="177" t="s">
        <v>238</v>
      </c>
      <c r="G31" s="177" t="s">
        <v>239</v>
      </c>
      <c r="H31" s="41"/>
      <c r="I31" s="184">
        <v>189600</v>
      </c>
      <c r="J31" s="184">
        <v>189600</v>
      </c>
      <c r="K31" s="41"/>
      <c r="L31" s="41"/>
      <c r="M31" s="184">
        <v>189600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customHeight="1" spans="1:24">
      <c r="A32" s="177" t="s">
        <v>202</v>
      </c>
      <c r="B32" s="177" t="s">
        <v>69</v>
      </c>
      <c r="C32" s="178" t="s">
        <v>232</v>
      </c>
      <c r="D32" s="177" t="s">
        <v>233</v>
      </c>
      <c r="E32" s="177" t="s">
        <v>126</v>
      </c>
      <c r="F32" s="177" t="s">
        <v>240</v>
      </c>
      <c r="G32" s="177" t="s">
        <v>241</v>
      </c>
      <c r="H32" s="41"/>
      <c r="I32" s="184">
        <v>171600</v>
      </c>
      <c r="J32" s="184">
        <v>171600</v>
      </c>
      <c r="K32" s="41"/>
      <c r="L32" s="41"/>
      <c r="M32" s="184">
        <v>171600</v>
      </c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customHeight="1" spans="1:24">
      <c r="A33" s="177" t="s">
        <v>202</v>
      </c>
      <c r="B33" s="177" t="s">
        <v>69</v>
      </c>
      <c r="C33" s="178" t="s">
        <v>232</v>
      </c>
      <c r="D33" s="177" t="s">
        <v>233</v>
      </c>
      <c r="E33" s="177" t="s">
        <v>104</v>
      </c>
      <c r="F33" s="177" t="s">
        <v>205</v>
      </c>
      <c r="G33" s="177" t="s">
        <v>242</v>
      </c>
      <c r="H33" s="41"/>
      <c r="I33" s="184">
        <v>13380</v>
      </c>
      <c r="J33" s="184">
        <v>13380</v>
      </c>
      <c r="K33" s="41"/>
      <c r="L33" s="41"/>
      <c r="M33" s="184">
        <v>13380</v>
      </c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customHeight="1" spans="1:24">
      <c r="A34" s="177" t="s">
        <v>202</v>
      </c>
      <c r="B34" s="177" t="s">
        <v>69</v>
      </c>
      <c r="C34" s="178" t="s">
        <v>232</v>
      </c>
      <c r="D34" s="177" t="s">
        <v>233</v>
      </c>
      <c r="E34" s="177" t="s">
        <v>128</v>
      </c>
      <c r="F34" s="177" t="s">
        <v>243</v>
      </c>
      <c r="G34" s="177" t="s">
        <v>242</v>
      </c>
      <c r="H34" s="41"/>
      <c r="I34" s="184">
        <v>61000</v>
      </c>
      <c r="J34" s="184">
        <v>61000</v>
      </c>
      <c r="K34" s="41"/>
      <c r="L34" s="41"/>
      <c r="M34" s="184">
        <v>61000</v>
      </c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customHeight="1" spans="1:24">
      <c r="A35" s="177" t="s">
        <v>202</v>
      </c>
      <c r="B35" s="177" t="s">
        <v>69</v>
      </c>
      <c r="C35" s="178" t="s">
        <v>232</v>
      </c>
      <c r="D35" s="177" t="s">
        <v>233</v>
      </c>
      <c r="E35" s="177" t="s">
        <v>128</v>
      </c>
      <c r="F35" s="177" t="s">
        <v>243</v>
      </c>
      <c r="G35" s="177" t="s">
        <v>242</v>
      </c>
      <c r="H35" s="41"/>
      <c r="I35" s="184">
        <v>7320</v>
      </c>
      <c r="J35" s="184">
        <v>7320</v>
      </c>
      <c r="K35" s="41"/>
      <c r="L35" s="41"/>
      <c r="M35" s="184">
        <v>7320</v>
      </c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customHeight="1" spans="1:24">
      <c r="A36" s="177" t="s">
        <v>202</v>
      </c>
      <c r="B36" s="177" t="s">
        <v>69</v>
      </c>
      <c r="C36" s="178" t="s">
        <v>244</v>
      </c>
      <c r="D36" s="177" t="s">
        <v>245</v>
      </c>
      <c r="E36" s="177" t="s">
        <v>114</v>
      </c>
      <c r="F36" s="177" t="s">
        <v>218</v>
      </c>
      <c r="G36" s="177" t="s">
        <v>246</v>
      </c>
      <c r="H36" s="41"/>
      <c r="I36" s="184">
        <v>346800</v>
      </c>
      <c r="J36" s="184">
        <v>346800</v>
      </c>
      <c r="K36" s="41"/>
      <c r="L36" s="41"/>
      <c r="M36" s="184">
        <v>346800</v>
      </c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ht="17.25" customHeight="1" spans="1:24">
      <c r="A37" s="37" t="s">
        <v>174</v>
      </c>
      <c r="B37" s="38"/>
      <c r="C37" s="179"/>
      <c r="D37" s="179"/>
      <c r="E37" s="179"/>
      <c r="F37" s="179"/>
      <c r="G37" s="179"/>
      <c r="H37" s="180"/>
      <c r="I37" s="85">
        <f>SUM(I10:I36)</f>
        <v>9013648</v>
      </c>
      <c r="J37" s="85">
        <f>SUM(J10:J36)</f>
        <v>9013648</v>
      </c>
      <c r="K37" s="85"/>
      <c r="L37" s="85"/>
      <c r="M37" s="85">
        <f>SUM(M10:M36)</f>
        <v>9013648</v>
      </c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/>
      <selection pane="bottomLeft" activeCell="D29" sqref="D29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2:23">
      <c r="B2" s="158"/>
      <c r="E2" s="3"/>
      <c r="F2" s="3"/>
      <c r="G2" s="3"/>
      <c r="H2" s="3"/>
      <c r="U2" s="158"/>
      <c r="W2" s="171" t="s">
        <v>247</v>
      </c>
    </row>
    <row r="3" ht="46.5" customHeight="1" spans="1:23">
      <c r="A3" s="5" t="str">
        <f>"2025"&amp;"年部门项目支出预算表"</f>
        <v>2025年部门项目支出预算表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3.5" customHeight="1" spans="1:23">
      <c r="A4" s="6" t="str">
        <f>"单位名称："&amp;"昆明市官渡区第七幼儿园"</f>
        <v>单位名称：昆明市官渡区第七幼儿园</v>
      </c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8"/>
      <c r="U4" s="158"/>
      <c r="W4" s="133" t="s">
        <v>1</v>
      </c>
    </row>
    <row r="5" ht="21.75" customHeight="1" spans="1:23">
      <c r="A5" s="10" t="s">
        <v>248</v>
      </c>
      <c r="B5" s="11" t="s">
        <v>186</v>
      </c>
      <c r="C5" s="10" t="s">
        <v>187</v>
      </c>
      <c r="D5" s="10" t="s">
        <v>249</v>
      </c>
      <c r="E5" s="11" t="s">
        <v>188</v>
      </c>
      <c r="F5" s="11" t="s">
        <v>189</v>
      </c>
      <c r="G5" s="11" t="s">
        <v>250</v>
      </c>
      <c r="H5" s="11" t="s">
        <v>251</v>
      </c>
      <c r="I5" s="32" t="s">
        <v>55</v>
      </c>
      <c r="J5" s="12" t="s">
        <v>252</v>
      </c>
      <c r="K5" s="13"/>
      <c r="L5" s="13"/>
      <c r="M5" s="14"/>
      <c r="N5" s="12" t="s">
        <v>194</v>
      </c>
      <c r="O5" s="13"/>
      <c r="P5" s="14"/>
      <c r="Q5" s="11" t="s">
        <v>61</v>
      </c>
      <c r="R5" s="12" t="s">
        <v>62</v>
      </c>
      <c r="S5" s="13"/>
      <c r="T5" s="13"/>
      <c r="U5" s="13"/>
      <c r="V5" s="13"/>
      <c r="W5" s="14"/>
    </row>
    <row r="6" ht="21.75" customHeight="1" spans="1:23">
      <c r="A6" s="15"/>
      <c r="B6" s="33"/>
      <c r="C6" s="15"/>
      <c r="D6" s="15"/>
      <c r="E6" s="16"/>
      <c r="F6" s="16"/>
      <c r="G6" s="16"/>
      <c r="H6" s="16"/>
      <c r="I6" s="33"/>
      <c r="J6" s="164" t="s">
        <v>58</v>
      </c>
      <c r="K6" s="165"/>
      <c r="L6" s="11" t="s">
        <v>59</v>
      </c>
      <c r="M6" s="11" t="s">
        <v>60</v>
      </c>
      <c r="N6" s="11" t="s">
        <v>58</v>
      </c>
      <c r="O6" s="11" t="s">
        <v>59</v>
      </c>
      <c r="P6" s="11" t="s">
        <v>60</v>
      </c>
      <c r="Q6" s="16"/>
      <c r="R6" s="11" t="s">
        <v>57</v>
      </c>
      <c r="S6" s="11" t="s">
        <v>64</v>
      </c>
      <c r="T6" s="11" t="s">
        <v>200</v>
      </c>
      <c r="U6" s="11" t="s">
        <v>66</v>
      </c>
      <c r="V6" s="11" t="s">
        <v>67</v>
      </c>
      <c r="W6" s="11" t="s">
        <v>68</v>
      </c>
    </row>
    <row r="7" ht="21" customHeight="1" spans="1:23">
      <c r="A7" s="33"/>
      <c r="B7" s="33"/>
      <c r="C7" s="33"/>
      <c r="D7" s="33"/>
      <c r="E7" s="33"/>
      <c r="F7" s="33"/>
      <c r="G7" s="33"/>
      <c r="H7" s="33"/>
      <c r="I7" s="33"/>
      <c r="J7" s="166" t="s">
        <v>57</v>
      </c>
      <c r="K7" s="167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39.75" customHeight="1" spans="1:23">
      <c r="A8" s="18"/>
      <c r="B8" s="20"/>
      <c r="C8" s="18"/>
      <c r="D8" s="18"/>
      <c r="E8" s="19"/>
      <c r="F8" s="19"/>
      <c r="G8" s="19"/>
      <c r="H8" s="19"/>
      <c r="I8" s="20"/>
      <c r="J8" s="72" t="s">
        <v>57</v>
      </c>
      <c r="K8" s="72" t="s">
        <v>253</v>
      </c>
      <c r="L8" s="19"/>
      <c r="M8" s="19"/>
      <c r="N8" s="19"/>
      <c r="O8" s="19"/>
      <c r="P8" s="19"/>
      <c r="Q8" s="19"/>
      <c r="R8" s="19"/>
      <c r="S8" s="19"/>
      <c r="T8" s="19"/>
      <c r="U8" s="20"/>
      <c r="V8" s="19"/>
      <c r="W8" s="19"/>
    </row>
    <row r="9" ht="15" customHeight="1" spans="1:2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41">
        <v>12</v>
      </c>
      <c r="M9" s="41">
        <v>13</v>
      </c>
      <c r="N9" s="41">
        <v>14</v>
      </c>
      <c r="O9" s="41">
        <v>15</v>
      </c>
      <c r="P9" s="41">
        <v>16</v>
      </c>
      <c r="Q9" s="41">
        <v>17</v>
      </c>
      <c r="R9" s="41">
        <v>18</v>
      </c>
      <c r="S9" s="41">
        <v>19</v>
      </c>
      <c r="T9" s="41">
        <v>20</v>
      </c>
      <c r="U9" s="21">
        <v>21</v>
      </c>
      <c r="V9" s="41">
        <v>22</v>
      </c>
      <c r="W9" s="21">
        <v>23</v>
      </c>
    </row>
    <row r="10" s="40" customFormat="1" ht="15" customHeight="1" spans="1:23">
      <c r="A10" s="159" t="s">
        <v>254</v>
      </c>
      <c r="B10" s="160" t="s">
        <v>255</v>
      </c>
      <c r="C10" s="161" t="s">
        <v>256</v>
      </c>
      <c r="D10" s="162" t="s">
        <v>69</v>
      </c>
      <c r="E10" s="159" t="s">
        <v>104</v>
      </c>
      <c r="F10" s="159" t="s">
        <v>205</v>
      </c>
      <c r="G10" s="159" t="s">
        <v>214</v>
      </c>
      <c r="H10" s="159" t="s">
        <v>257</v>
      </c>
      <c r="I10" s="168">
        <v>1968000</v>
      </c>
      <c r="J10" s="168">
        <v>1968000</v>
      </c>
      <c r="K10" s="168">
        <v>1968000</v>
      </c>
      <c r="L10" s="169"/>
      <c r="M10" s="169"/>
      <c r="N10" s="169"/>
      <c r="O10" s="169"/>
      <c r="P10" s="169"/>
      <c r="Q10" s="169"/>
      <c r="R10" s="169"/>
      <c r="S10" s="169"/>
      <c r="T10" s="169"/>
      <c r="U10" s="172"/>
      <c r="V10" s="169"/>
      <c r="W10" s="172"/>
    </row>
    <row r="11" s="40" customFormat="1" ht="15" customHeight="1" spans="1:23">
      <c r="A11" s="159" t="s">
        <v>258</v>
      </c>
      <c r="B11" s="160" t="s">
        <v>259</v>
      </c>
      <c r="C11" s="163" t="s">
        <v>260</v>
      </c>
      <c r="D11" s="162" t="s">
        <v>69</v>
      </c>
      <c r="E11" s="159" t="s">
        <v>104</v>
      </c>
      <c r="F11" s="159" t="s">
        <v>205</v>
      </c>
      <c r="G11" s="159" t="s">
        <v>214</v>
      </c>
      <c r="H11" s="159" t="s">
        <v>257</v>
      </c>
      <c r="I11" s="168">
        <v>2000</v>
      </c>
      <c r="J11" s="168"/>
      <c r="K11" s="168"/>
      <c r="L11" s="169"/>
      <c r="M11" s="169"/>
      <c r="N11" s="169"/>
      <c r="O11" s="169"/>
      <c r="P11" s="169"/>
      <c r="Q11" s="169"/>
      <c r="R11" s="168">
        <v>2000</v>
      </c>
      <c r="S11" s="169"/>
      <c r="T11" s="169"/>
      <c r="U11" s="172"/>
      <c r="V11" s="169"/>
      <c r="W11" s="168">
        <v>2000</v>
      </c>
    </row>
    <row r="12" ht="18.75" customHeight="1" spans="1:23">
      <c r="A12" s="37" t="s">
        <v>174</v>
      </c>
      <c r="B12" s="38"/>
      <c r="C12" s="38"/>
      <c r="D12" s="38"/>
      <c r="E12" s="38"/>
      <c r="F12" s="38"/>
      <c r="G12" s="38"/>
      <c r="H12" s="39"/>
      <c r="I12" s="170">
        <v>1970000</v>
      </c>
      <c r="J12" s="170">
        <v>1968000</v>
      </c>
      <c r="K12" s="170">
        <v>1968000</v>
      </c>
      <c r="L12" s="85"/>
      <c r="M12" s="85"/>
      <c r="N12" s="85"/>
      <c r="O12" s="85"/>
      <c r="P12" s="85"/>
      <c r="Q12" s="85"/>
      <c r="R12" s="170">
        <v>2000</v>
      </c>
      <c r="S12" s="85"/>
      <c r="T12" s="85"/>
      <c r="U12" s="85"/>
      <c r="V12" s="85"/>
      <c r="W12" s="170">
        <v>2000</v>
      </c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zoomScale="80" zoomScaleNormal="80" workbookViewId="0">
      <pane ySplit="1" topLeftCell="A2" activePane="bottomLeft" state="frozen"/>
      <selection/>
      <selection pane="bottomLeft" activeCell="E27" sqref="E27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4" t="s">
        <v>261</v>
      </c>
    </row>
    <row r="3" ht="39.75" customHeight="1" spans="1:10">
      <c r="A3" s="70" t="str">
        <f>"2025"&amp;"年部门项目支出绩效目标表"</f>
        <v>2025年部门项目支出绩效目标表</v>
      </c>
      <c r="B3" s="5"/>
      <c r="C3" s="5"/>
      <c r="D3" s="5"/>
      <c r="E3" s="5"/>
      <c r="F3" s="71"/>
      <c r="G3" s="5"/>
      <c r="H3" s="71"/>
      <c r="I3" s="71"/>
      <c r="J3" s="5"/>
    </row>
    <row r="4" ht="17.25" customHeight="1" spans="1:1">
      <c r="A4" s="6" t="str">
        <f>"单位名称："&amp;"昆明市官渡区第七幼儿园"</f>
        <v>单位名称：昆明市官渡区第七幼儿园</v>
      </c>
    </row>
    <row r="5" ht="44.25" customHeight="1" spans="1:10">
      <c r="A5" s="72" t="s">
        <v>187</v>
      </c>
      <c r="B5" s="72" t="s">
        <v>262</v>
      </c>
      <c r="C5" s="72" t="s">
        <v>263</v>
      </c>
      <c r="D5" s="72" t="s">
        <v>264</v>
      </c>
      <c r="E5" s="72" t="s">
        <v>265</v>
      </c>
      <c r="F5" s="73" t="s">
        <v>266</v>
      </c>
      <c r="G5" s="72" t="s">
        <v>267</v>
      </c>
      <c r="H5" s="73" t="s">
        <v>268</v>
      </c>
      <c r="I5" s="73" t="s">
        <v>269</v>
      </c>
      <c r="J5" s="72" t="s">
        <v>270</v>
      </c>
    </row>
    <row r="6" ht="18.75" customHeight="1" spans="1:10">
      <c r="A6" s="149">
        <v>1</v>
      </c>
      <c r="B6" s="149">
        <v>2</v>
      </c>
      <c r="C6" s="149">
        <v>3</v>
      </c>
      <c r="D6" s="149">
        <v>4</v>
      </c>
      <c r="E6" s="149">
        <v>5</v>
      </c>
      <c r="F6" s="41">
        <v>6</v>
      </c>
      <c r="G6" s="149">
        <v>7</v>
      </c>
      <c r="H6" s="41">
        <v>8</v>
      </c>
      <c r="I6" s="41">
        <v>9</v>
      </c>
      <c r="J6" s="149">
        <v>10</v>
      </c>
    </row>
    <row r="7" s="148" customFormat="1" ht="42" customHeight="1" spans="1:10">
      <c r="A7" s="150" t="s">
        <v>256</v>
      </c>
      <c r="B7" s="150" t="s">
        <v>271</v>
      </c>
      <c r="C7" s="151" t="s">
        <v>272</v>
      </c>
      <c r="D7" s="151" t="s">
        <v>273</v>
      </c>
      <c r="E7" s="151" t="s">
        <v>274</v>
      </c>
      <c r="F7" s="151" t="s">
        <v>275</v>
      </c>
      <c r="G7" s="151" t="s">
        <v>276</v>
      </c>
      <c r="H7" s="151" t="s">
        <v>277</v>
      </c>
      <c r="I7" s="151" t="s">
        <v>278</v>
      </c>
      <c r="J7" s="151" t="s">
        <v>279</v>
      </c>
    </row>
    <row r="8" s="148" customFormat="1" ht="42" customHeight="1" spans="1:10">
      <c r="A8" s="152"/>
      <c r="B8" s="152"/>
      <c r="C8" s="151" t="s">
        <v>272</v>
      </c>
      <c r="D8" s="151" t="s">
        <v>280</v>
      </c>
      <c r="E8" s="151" t="s">
        <v>281</v>
      </c>
      <c r="F8" s="151" t="s">
        <v>275</v>
      </c>
      <c r="G8" s="151" t="s">
        <v>282</v>
      </c>
      <c r="H8" s="151" t="s">
        <v>283</v>
      </c>
      <c r="I8" s="151" t="s">
        <v>278</v>
      </c>
      <c r="J8" s="151" t="s">
        <v>284</v>
      </c>
    </row>
    <row r="9" s="148" customFormat="1" ht="42" customHeight="1" spans="1:10">
      <c r="A9" s="152"/>
      <c r="B9" s="152"/>
      <c r="C9" s="151" t="s">
        <v>285</v>
      </c>
      <c r="D9" s="151" t="s">
        <v>286</v>
      </c>
      <c r="E9" s="151" t="s">
        <v>287</v>
      </c>
      <c r="F9" s="151" t="s">
        <v>288</v>
      </c>
      <c r="G9" s="151" t="s">
        <v>289</v>
      </c>
      <c r="H9" s="151" t="s">
        <v>283</v>
      </c>
      <c r="I9" s="151" t="s">
        <v>278</v>
      </c>
      <c r="J9" s="151" t="s">
        <v>287</v>
      </c>
    </row>
    <row r="10" s="148" customFormat="1" ht="42" customHeight="1" spans="1:10">
      <c r="A10" s="152"/>
      <c r="B10" s="152"/>
      <c r="C10" s="151" t="s">
        <v>285</v>
      </c>
      <c r="D10" s="151" t="s">
        <v>290</v>
      </c>
      <c r="E10" s="151" t="s">
        <v>291</v>
      </c>
      <c r="F10" s="151" t="s">
        <v>288</v>
      </c>
      <c r="G10" s="151" t="s">
        <v>289</v>
      </c>
      <c r="H10" s="151" t="s">
        <v>283</v>
      </c>
      <c r="I10" s="151" t="s">
        <v>278</v>
      </c>
      <c r="J10" s="151" t="s">
        <v>291</v>
      </c>
    </row>
    <row r="11" s="148" customFormat="1" ht="42" customHeight="1" spans="1:10">
      <c r="A11" s="153"/>
      <c r="B11" s="153"/>
      <c r="C11" s="151" t="s">
        <v>292</v>
      </c>
      <c r="D11" s="151" t="s">
        <v>293</v>
      </c>
      <c r="E11" s="151" t="s">
        <v>294</v>
      </c>
      <c r="F11" s="151" t="s">
        <v>288</v>
      </c>
      <c r="G11" s="151" t="s">
        <v>289</v>
      </c>
      <c r="H11" s="151" t="s">
        <v>283</v>
      </c>
      <c r="I11" s="151" t="s">
        <v>278</v>
      </c>
      <c r="J11" s="151" t="s">
        <v>295</v>
      </c>
    </row>
    <row r="12" s="148" customFormat="1" ht="42" customHeight="1" spans="1:10">
      <c r="A12" s="154" t="s">
        <v>260</v>
      </c>
      <c r="B12" s="154" t="s">
        <v>260</v>
      </c>
      <c r="C12" s="155" t="s">
        <v>272</v>
      </c>
      <c r="D12" s="155" t="s">
        <v>273</v>
      </c>
      <c r="E12" s="155" t="s">
        <v>296</v>
      </c>
      <c r="F12" s="155" t="s">
        <v>275</v>
      </c>
      <c r="G12" s="155" t="s">
        <v>282</v>
      </c>
      <c r="H12" s="155" t="s">
        <v>283</v>
      </c>
      <c r="I12" s="155" t="s">
        <v>278</v>
      </c>
      <c r="J12" s="155" t="s">
        <v>297</v>
      </c>
    </row>
    <row r="13" s="148" customFormat="1" ht="42" customHeight="1" spans="1:10">
      <c r="A13" s="156"/>
      <c r="B13" s="156"/>
      <c r="C13" s="155" t="s">
        <v>272</v>
      </c>
      <c r="D13" s="155" t="s">
        <v>280</v>
      </c>
      <c r="E13" s="155" t="s">
        <v>298</v>
      </c>
      <c r="F13" s="155" t="s">
        <v>299</v>
      </c>
      <c r="G13" s="155" t="s">
        <v>300</v>
      </c>
      <c r="H13" s="155" t="s">
        <v>301</v>
      </c>
      <c r="I13" s="155" t="s">
        <v>278</v>
      </c>
      <c r="J13" s="155" t="s">
        <v>297</v>
      </c>
    </row>
    <row r="14" s="148" customFormat="1" ht="42" customHeight="1" spans="1:10">
      <c r="A14" s="156"/>
      <c r="B14" s="156"/>
      <c r="C14" s="155" t="s">
        <v>285</v>
      </c>
      <c r="D14" s="155" t="s">
        <v>302</v>
      </c>
      <c r="E14" s="155" t="s">
        <v>303</v>
      </c>
      <c r="F14" s="155" t="s">
        <v>288</v>
      </c>
      <c r="G14" s="155" t="s">
        <v>289</v>
      </c>
      <c r="H14" s="155" t="s">
        <v>283</v>
      </c>
      <c r="I14" s="155" t="s">
        <v>278</v>
      </c>
      <c r="J14" s="155" t="s">
        <v>297</v>
      </c>
    </row>
    <row r="15" s="148" customFormat="1" ht="42" customHeight="1" spans="1:10">
      <c r="A15" s="157"/>
      <c r="B15" s="157"/>
      <c r="C15" s="155" t="s">
        <v>292</v>
      </c>
      <c r="D15" s="155" t="s">
        <v>293</v>
      </c>
      <c r="E15" s="155" t="s">
        <v>304</v>
      </c>
      <c r="F15" s="155" t="s">
        <v>288</v>
      </c>
      <c r="G15" s="155" t="s">
        <v>289</v>
      </c>
      <c r="H15" s="155" t="s">
        <v>283</v>
      </c>
      <c r="I15" s="155" t="s">
        <v>278</v>
      </c>
      <c r="J15" s="155" t="s">
        <v>297</v>
      </c>
    </row>
  </sheetData>
  <mergeCells count="6">
    <mergeCell ref="A3:J3"/>
    <mergeCell ref="A4:H4"/>
    <mergeCell ref="A7:A11"/>
    <mergeCell ref="A12:A15"/>
    <mergeCell ref="B7:B11"/>
    <mergeCell ref="B12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心随自在</cp:lastModifiedBy>
  <dcterms:created xsi:type="dcterms:W3CDTF">2025-02-06T07:09:00Z</dcterms:created>
  <dcterms:modified xsi:type="dcterms:W3CDTF">2025-03-03T03:14:38Z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FDEE983FE4CE4E8A959A6BB56FE18AD1_13</vt:lpwstr>
  </property>
  <property fmtid="{D5CDD505-2E9C-101B-9397-08002B2CF9AE}" pid="3" name="KSOProductBuildVer">
    <vt:lpwstr>2052-12.1.0.18276</vt:lpwstr>
  </property>
</Properties>
</file>