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9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<sst xmlns="http://schemas.openxmlformats.org/spreadsheetml/2006/main" count="728" uniqueCount="338">
  <si>
    <t>预算01-1表</t>
  </si>
  <si>
    <t>单位名称：昆明市官渡区云南师范大学实验中学巫家坝学校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</si>
  <si>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</si>
  <si>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</si>
  <si>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</si>
  <si>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</si>
  <si>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</si>
  <si>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</si>
  <si>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</si>
  <si>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</si>
  <si>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</si>
  <si>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</si>
  <si>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</si>
  <si>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</si>
  <si>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</si>
  <si>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</si>
  <si>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</si>
  <si>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</si>
  <si>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</si>
  <si>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</si>
  <si>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</si>
  <si>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</si>
  <si>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</si>
  <si>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</si>
  <si>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</si>
  <si>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</si>
  <si>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</si>
  <si>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</si>
  <si>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</si>
  <si>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</si>
  <si>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</si>
  <si>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</si>
  <si>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</si>
  <si>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</si>
  <si>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</si>
  <si>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</si>
  <si>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</si>
  <si>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</si>
  <si>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</si>
  <si>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</si>
  <si>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</si>
  <si>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</si>
  <si>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</si>
  <si>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</si>
  <si>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</si>
  <si>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</si>
  <si>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</si>
  <si>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</si>
  <si>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</si>
  <si>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</si>
  <si>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</si>
  <si>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</si>
  <si>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</si>
  <si>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</si>
  <si>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</si>
  <si>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</si>
  <si>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</si>
  <si>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</si>
  <si>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</si>
  <si>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</si>
  <si>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</si>
  <si>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</si>
  <si>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</si>
  <si>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</si>
  <si>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</si>
  <si>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</si>
  <si>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</si>
  <si>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</si>
  <si>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</si>
  <si>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</si>
  <si>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105090</t>
  </si>
  <si>
    <t>昆明市官渡区云南师范大学实验中学巫家坝学校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</si>
  <si>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</si>
  <si>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</si>
  <si>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</si>
  <si>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</si>
  <si>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</si>
  <si>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</si>
  <si>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</si>
  <si>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</si>
  <si>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</si>
  <si>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</si>
  <si>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</si>
  <si>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</si>
  <si>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</si>
  <si>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</si>
  <si>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</si>
  <si>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</si>
  <si>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</si>
  <si>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</si>
  <si>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</si>
  <si>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</si>
  <si>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</si>
  <si>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</si>
  <si>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</si>
  <si>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</si>
  <si>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</si>
  <si>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</si>
  <si>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2050203</t>
  </si>
  <si>
    <t>初中教育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</si>
  <si>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</si>
  <si>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</si>
  <si>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</si>
  <si>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</si>
  <si>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</si>
  <si>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</si>
  <si>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</si>
  <si>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</si>
  <si>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</si>
  <si>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</si>
  <si>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</si>
  <si>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</si>
  <si>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</si>
  <si>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</si>
  <si>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</si>
  <si>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</si>
  <si>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</si>
  <si>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</si>
  <si>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</si>
  <si>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</si>
  <si>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</si>
  <si>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</si>
  <si>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</si>
  <si>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</si>
  <si>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</si>
  <si>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</si>
  <si>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</si>
  <si>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</si>
  <si>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</si>
  <si>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</si>
  <si>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</si>
  <si>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</si>
  <si>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</si>
  <si>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</si>
  <si>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</si>
  <si>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</si>
  <si>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</si>
  <si>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</si>
  <si>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</si>
  <si>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</si>
  <si>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</si>
  <si>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</si>
  <si>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</si>
  <si>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</si>
  <si>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</si>
  <si>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</si>
  <si>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备注：本单位无2025年一般公共预算“三公”经费支出，所以本表为空表。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</si>
  <si>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</si>
  <si>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</si>
  <si>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</si>
  <si>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</si>
  <si>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</si>
  <si>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</si>
  <si>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</si>
  <si>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</si>
  <si>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</si>
  <si>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</si>
  <si>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</si>
  <si>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</si>
  <si>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</si>
  <si>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</si>
  <si>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</si>
  <si>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</si>
  <si>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</si>
  <si>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</si>
  <si>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</si>
  <si>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</si>
  <si>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530111251100003638909</t>
  </si>
  <si>
    <t>一般公用支出</t>
  </si>
  <si>
    <t>30201</t>
  </si>
  <si>
    <t>办公费</t>
  </si>
  <si>
    <t>530111251100003638738</t>
  </si>
  <si>
    <t>其他人员支出</t>
  </si>
  <si>
    <t>30199</t>
  </si>
  <si>
    <t>其他工资福利支出</t>
  </si>
  <si>
    <t>530111251100003638740</t>
  </si>
  <si>
    <t>学校学生公用经费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</si>
  <si>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</si>
  <si>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</si>
  <si>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</si>
  <si>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</si>
  <si>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</si>
  <si>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</si>
  <si>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</si>
  <si>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313 事业发展类</t>
  </si>
  <si>
    <t>530111251100003638470</t>
  </si>
  <si>
    <t>义务教育课后服务专项收费资金</t>
  </si>
  <si>
    <t>30226</t>
  </si>
  <si>
    <t>劳务费</t>
  </si>
  <si>
    <t>530111251100003638578</t>
  </si>
  <si>
    <t>昆明市官渡区云南师范大学实验中学巫家坝学校开办经费</t>
  </si>
  <si>
    <t>30299</t>
  </si>
  <si>
    <t>其他商品和服务支出</t>
  </si>
  <si>
    <t>30202</t>
  </si>
  <si>
    <t>印刷费</t>
  </si>
  <si>
    <t>30209</t>
  </si>
  <si>
    <t>物业管理费</t>
  </si>
  <si>
    <t>30206</t>
  </si>
  <si>
    <t>电费</t>
  </si>
  <si>
    <t>30205</t>
  </si>
  <si>
    <t>水费</t>
  </si>
  <si>
    <t>530111251100003638995</t>
  </si>
  <si>
    <t>义务教育课后服务财政补助资金</t>
  </si>
  <si>
    <t>530111251100003639011</t>
  </si>
  <si>
    <t>收支专用账户利息经费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</si>
  <si>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</si>
  <si>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</si>
  <si>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</si>
  <si>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</si>
  <si>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</si>
  <si>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</si>
  <si>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</si>
  <si>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</si>
  <si>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</si>
  <si>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</si>
  <si>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结合学校2025年教学工作，贯彻党的教育方针，充分发挥教育的基础性、战略性支撑作用，持续输出优质教育教学，加大学校教育投入力度，落实立德树人根本任务。按照学校运行运转计划，合理编制预算，按计划进度逐步有序投入运转经费使用。绩效目标：保障义务教育学校正常运转，提升教学质量。预期达到效果：根据2025年经费预算支出，逐步有序安排运行运转经费支出。</t>
  </si>
  <si>
    <t>产出指标</t>
  </si>
  <si>
    <t>数量指标</t>
  </si>
  <si>
    <t>经费保障</t>
  </si>
  <si>
    <t>&lt;=</t>
  </si>
  <si>
    <t>1000000</t>
  </si>
  <si>
    <t>元</t>
  </si>
  <si>
    <t>定量指标</t>
  </si>
  <si>
    <t>反映部门（单位）开办经费，用于学校教学运行运转支出，具体用于学校日常教学运转经费支出。</t>
  </si>
  <si>
    <t>时效指标</t>
  </si>
  <si>
    <t>资金使用进度</t>
  </si>
  <si>
    <t>&gt;=</t>
  </si>
  <si>
    <t>60</t>
  </si>
  <si>
    <t>%</t>
  </si>
  <si>
    <t>反映部门（单位）资金使用进度情况</t>
  </si>
  <si>
    <t>效益指标</t>
  </si>
  <si>
    <t>社会效益</t>
  </si>
  <si>
    <t>正常运转，教育质量提高。</t>
  </si>
  <si>
    <t>&gt;</t>
  </si>
  <si>
    <t>80</t>
  </si>
  <si>
    <t>反映部门（单位）年终考核，特别是教育质量考核。</t>
  </si>
  <si>
    <t>满意度指标</t>
  </si>
  <si>
    <t>服务对象满意度</t>
  </si>
  <si>
    <t>学生、教师满意度</t>
  </si>
  <si>
    <t>90</t>
  </si>
  <si>
    <t>反映（部门）问卷调查满意度</t>
  </si>
  <si>
    <t>为贯彻落实教育高质量发展三年行动计划，做好优质义教均衡发展，保障学校日常运行运转</t>
  </si>
  <si>
    <t>经费保障人数</t>
  </si>
  <si>
    <t>154</t>
  </si>
  <si>
    <t>人</t>
  </si>
  <si>
    <t>反映单位（部门）经费保障人数</t>
  </si>
  <si>
    <t>质量指标</t>
  </si>
  <si>
    <t>资金使用准确</t>
  </si>
  <si>
    <t>=</t>
  </si>
  <si>
    <t>2000</t>
  </si>
  <si>
    <t>反映部门（单位）对收支专户利息收入资金使用的准确性。</t>
  </si>
  <si>
    <t>保证教育教学正常运转，进一步提高教育质量。</t>
  </si>
  <si>
    <t>正常运转，教学质量得到保障</t>
  </si>
  <si>
    <t>反映部门（单位）运转情况</t>
  </si>
  <si>
    <t>反映（部门）单位问卷调查满意度</t>
  </si>
  <si>
    <t>学校各年级全面开展课后服务，让有需求的学生能够全部参加课后服务，课后服务时间全部达标；
丰富课后服务内容，因材施教，对每位学生负责；
做好服务，让每位家长放心。</t>
  </si>
  <si>
    <t>课后服务时长</t>
  </si>
  <si>
    <t>课时</t>
  </si>
  <si>
    <t>反映部门（单位）课后服务时长</t>
  </si>
  <si>
    <t>学生参与度</t>
  </si>
  <si>
    <t>反映部门（单位）学生参与度</t>
  </si>
  <si>
    <t>师生满意度</t>
  </si>
  <si>
    <t>反映部门（单位）师生满意度</t>
  </si>
  <si>
    <t>经费使用</t>
  </si>
  <si>
    <t>30800</t>
  </si>
  <si>
    <t>反映部门（单位）课后服务财政补助经费使用情况</t>
  </si>
  <si>
    <t>反映部门（单位）人员对课后服务的满意度</t>
  </si>
  <si>
    <t>预算06表</t>
  </si>
  <si>
    <t>政府性基金预算支出预算表</t>
  </si>
  <si>
    <t>政府性基金预算支出</t>
  </si>
  <si>
    <t>备注：本单位无政府性基金预算支出，所以本表为空表。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</si>
  <si>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</si>
  <si>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</si>
  <si>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</si>
  <si>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</si>
  <si>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</si>
  <si>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</si>
  <si>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</si>
  <si>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</si>
  <si>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</si>
  <si>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</si>
  <si>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</si>
  <si>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2025年安保服务项目采购</t>
  </si>
  <si>
    <t>物业管理服务</t>
  </si>
  <si>
    <t>年</t>
  </si>
  <si>
    <t>2025年物业服务采购项目</t>
  </si>
  <si>
    <t>2025年复印纸采购</t>
  </si>
  <si>
    <t>复印纸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</si>
  <si>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</si>
  <si>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</si>
  <si>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</si>
  <si>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</si>
  <si>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</si>
  <si>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</si>
  <si>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</si>
  <si>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备注：本单位无政府购买服务支出，所以本表为空表。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</si>
  <si>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</si>
  <si>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</si>
  <si>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</si>
  <si>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</si>
  <si>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</si>
  <si>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</si>
  <si>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</si>
  <si>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</si>
  <si>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</si>
  <si>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</si>
  <si>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</si>
  <si>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</si>
  <si>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</si>
  <si>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</si>
  <si>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</si>
  <si>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</si>
  <si>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</si>
  <si>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</si>
  <si>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</si>
  <si>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</si>
  <si>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</si>
  <si>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</si>
  <si>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</si>
  <si>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备注：本单位无对下转移支付，所以本表为空表。</t>
  </si>
  <si>
    <t>预算09-2表</t>
  </si>
  <si>
    <t>备注：本单位无对下转移支付，也无对下转移支付绩效目标，所以本表为空表。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</si>
  <si>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</si>
  <si>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</si>
  <si>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</si>
  <si>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</si>
  <si>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</si>
  <si>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</si>
  <si>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</si>
  <si>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</si>
  <si>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备注：本单位无对新增资产配置，所以本表为空表。</t>
  </si>
  <si>
    <t>预算11表</t>
  </si>
  <si>
    <t>上级补助</t>
  </si>
  <si>
    <t>备注：本单位无对上级转移支付补助项目支出，所以本表为空表。</t>
  </si>
  <si>
    <t>预算12表</t>
  </si>
  <si>
    <t>项目级次</t>
  </si>
  <si>
    <t/>
  </si>
  <si>
    <t>备注：本单位无项目中期规划预算，所以本表为空表。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</si>
</sst>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0" fontId="36" fillId="0" borderId="7">
      <alignment horizontal="right" vertical="center"/>
    </xf>
    <xf numFmtId="178" fontId="36" fillId="0" borderId="7">
      <alignment horizontal="right" vertical="center"/>
    </xf>
    <xf numFmtId="49" fontId="36" fillId="0" borderId="7">
      <alignment horizontal="left" vertical="center" wrapText="1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80" fontId="36" fillId="0" borderId="7">
      <alignment horizontal="right" vertical="center"/>
    </xf>
    <xf numFmtId="0" fontId="36" fillId="0" borderId="0">
      <alignment vertical="top"/>
      <protection locked="0"/>
    </xf>
  </cellStyleXfs>
  <cellXfs count="23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80" fontId="5" fillId="0" borderId="6" xfId="56" applyNumberFormat="1" applyFont="1" applyBorder="1" applyAlignment="1">
      <alignment horizontal="left" vertical="center"/>
    </xf>
    <xf numFmtId="180" fontId="5" fillId="0" borderId="14" xfId="56" applyNumberFormat="1" applyFont="1" applyBorder="1" applyAlignment="1">
      <alignment horizontal="center" vertical="center"/>
    </xf>
    <xf numFmtId="180" fontId="5" fillId="0" borderId="14" xfId="0" applyNumberFormat="1" applyFont="1" applyBorder="1" applyAlignment="1">
      <alignment horizontal="left" vertical="center"/>
    </xf>
    <xf numFmtId="180" fontId="5" fillId="0" borderId="14" xfId="56" applyNumberFormat="1" applyFont="1" applyBorder="1" applyAlignment="1">
      <alignment horizontal="left" vertical="center"/>
    </xf>
    <xf numFmtId="43" fontId="5" fillId="0" borderId="7" xfId="56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1" fillId="0" borderId="0" xfId="57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49" fontId="12" fillId="0" borderId="7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  <protection locked="0"/>
    </xf>
    <xf numFmtId="43" fontId="1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3" fontId="1" fillId="0" borderId="7" xfId="0" applyNumberFormat="1" applyFont="1" applyBorder="1" applyAlignment="1" applyProtection="1">
      <alignment horizontal="left" vertical="center"/>
      <protection locked="0"/>
    </xf>
    <xf numFmtId="43" fontId="1" fillId="0" borderId="7" xfId="0" applyNumberFormat="1" applyFont="1" applyBorder="1" applyAlignment="1" applyProtection="1">
      <alignment horizontal="center" vertical="center"/>
      <protection locked="0"/>
    </xf>
    <xf numFmtId="43" fontId="1" fillId="0" borderId="7" xfId="0" applyNumberFormat="1" applyFont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3" fontId="5" fillId="0" borderId="7" xfId="0" applyNumberFormat="1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8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 quotePrefix="1">
      <alignment horizontal="center" vertical="center"/>
      <protection locked="0"/>
    </xf>
    <xf numFmtId="0" fontId="1" fillId="0" borderId="7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B40" sqref="B40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4"/>
      <c r="B2" s="44"/>
      <c r="C2" s="44"/>
      <c r="D2" s="71" t="s">
        <v>0</v>
      </c>
    </row>
    <row r="3" ht="41.25" customHeight="1" spans="1:1">
      <c r="A3" s="39" t="str">
        <f>"2025"&amp;"年部门财务收支预算总表"</f>
        <v>2025年部门财务收支预算总表</v>
      </c>
    </row>
    <row r="4" ht="17.25" customHeight="1" spans="1:4">
      <c r="A4" s="194" t="s">
        <v>1</v>
      </c>
      <c r="B4" s="195"/>
      <c r="D4" s="169" t="s">
        <v>2</v>
      </c>
    </row>
    <row r="5" ht="23.25" customHeight="1" spans="1:4">
      <c r="A5" s="196" t="s">
        <v>3</v>
      </c>
      <c r="B5" s="197"/>
      <c r="C5" s="196" t="s">
        <v>4</v>
      </c>
      <c r="D5" s="197"/>
    </row>
    <row r="6" ht="24" customHeight="1" spans="1:4">
      <c r="A6" s="196" t="s">
        <v>5</v>
      </c>
      <c r="B6" s="196" t="s">
        <v>6</v>
      </c>
      <c r="C6" s="196" t="s">
        <v>7</v>
      </c>
      <c r="D6" s="196" t="s">
        <v>6</v>
      </c>
    </row>
    <row r="7" ht="17.25" customHeight="1" spans="1:4">
      <c r="A7" s="198" t="s">
        <v>8</v>
      </c>
      <c r="B7" s="94">
        <v>3003334.04</v>
      </c>
      <c r="C7" s="198" t="s">
        <v>9</v>
      </c>
      <c r="D7" s="94"/>
    </row>
    <row r="8" ht="17.25" customHeight="1" spans="1:4">
      <c r="A8" s="198" t="s">
        <v>10</v>
      </c>
      <c r="B8" s="94"/>
      <c r="C8" s="198" t="s">
        <v>11</v>
      </c>
      <c r="D8" s="94"/>
    </row>
    <row r="9" ht="17.25" customHeight="1" spans="1:4">
      <c r="A9" s="198" t="s">
        <v>12</v>
      </c>
      <c r="B9" s="94"/>
      <c r="C9" s="230" t="s">
        <v>13</v>
      </c>
      <c r="D9" s="94"/>
    </row>
    <row r="10" ht="17.25" customHeight="1" spans="1:4">
      <c r="A10" s="198" t="s">
        <v>14</v>
      </c>
      <c r="B10" s="94"/>
      <c r="C10" s="230" t="s">
        <v>15</v>
      </c>
      <c r="D10" s="94"/>
    </row>
    <row r="11" ht="17.25" customHeight="1" spans="1:4">
      <c r="A11" s="198" t="s">
        <v>16</v>
      </c>
      <c r="B11" s="94"/>
      <c r="C11" s="230" t="s">
        <v>17</v>
      </c>
      <c r="D11" s="94">
        <v>4328534.04</v>
      </c>
    </row>
    <row r="12" ht="17.25" customHeight="1" spans="1:4">
      <c r="A12" s="198" t="s">
        <v>18</v>
      </c>
      <c r="B12" s="94"/>
      <c r="C12" s="230" t="s">
        <v>19</v>
      </c>
      <c r="D12" s="94"/>
    </row>
    <row r="13" ht="17.25" customHeight="1" spans="1:4">
      <c r="A13" s="198" t="s">
        <v>20</v>
      </c>
      <c r="B13" s="94"/>
      <c r="C13" s="30" t="s">
        <v>21</v>
      </c>
      <c r="D13" s="94"/>
    </row>
    <row r="14" ht="17.25" customHeight="1" spans="1:4">
      <c r="A14" s="198" t="s">
        <v>22</v>
      </c>
      <c r="B14" s="94"/>
      <c r="C14" s="30" t="s">
        <v>23</v>
      </c>
      <c r="D14" s="94"/>
    </row>
    <row r="15" ht="17.25" customHeight="1" spans="1:4">
      <c r="A15" s="198" t="s">
        <v>24</v>
      </c>
      <c r="B15" s="94"/>
      <c r="C15" s="30" t="s">
        <v>25</v>
      </c>
      <c r="D15" s="94"/>
    </row>
    <row r="16" ht="17.25" customHeight="1" spans="1:4">
      <c r="A16" s="198" t="s">
        <v>26</v>
      </c>
      <c r="B16" s="94">
        <v>1325200</v>
      </c>
      <c r="C16" s="30" t="s">
        <v>27</v>
      </c>
      <c r="D16" s="94"/>
    </row>
    <row r="17" ht="17.25" customHeight="1" spans="1:4">
      <c r="A17" s="199"/>
      <c r="B17" s="94"/>
      <c r="C17" s="30" t="s">
        <v>28</v>
      </c>
      <c r="D17" s="94"/>
    </row>
    <row r="18" ht="17.25" customHeight="1" spans="1:4">
      <c r="A18" s="200"/>
      <c r="B18" s="94"/>
      <c r="C18" s="30" t="s">
        <v>29</v>
      </c>
      <c r="D18" s="94"/>
    </row>
    <row r="19" ht="17.25" customHeight="1" spans="1:4">
      <c r="A19" s="200"/>
      <c r="B19" s="94"/>
      <c r="C19" s="30" t="s">
        <v>30</v>
      </c>
      <c r="D19" s="94"/>
    </row>
    <row r="20" ht="17.25" customHeight="1" spans="1:4">
      <c r="A20" s="200"/>
      <c r="B20" s="94"/>
      <c r="C20" s="30" t="s">
        <v>31</v>
      </c>
      <c r="D20" s="94"/>
    </row>
    <row r="21" ht="17.25" customHeight="1" spans="1:4">
      <c r="A21" s="200"/>
      <c r="B21" s="94"/>
      <c r="C21" s="30" t="s">
        <v>32</v>
      </c>
      <c r="D21" s="94"/>
    </row>
    <row r="22" ht="17.25" customHeight="1" spans="1:4">
      <c r="A22" s="200"/>
      <c r="B22" s="94"/>
      <c r="C22" s="30" t="s">
        <v>33</v>
      </c>
      <c r="D22" s="94"/>
    </row>
    <row r="23" ht="17.25" customHeight="1" spans="1:4">
      <c r="A23" s="200"/>
      <c r="B23" s="94"/>
      <c r="C23" s="30" t="s">
        <v>34</v>
      </c>
      <c r="D23" s="94"/>
    </row>
    <row r="24" ht="17.25" customHeight="1" spans="1:4">
      <c r="A24" s="200"/>
      <c r="B24" s="94"/>
      <c r="C24" s="30" t="s">
        <v>35</v>
      </c>
      <c r="D24" s="94"/>
    </row>
    <row r="25" ht="17.25" customHeight="1" spans="1:4">
      <c r="A25" s="200"/>
      <c r="B25" s="94"/>
      <c r="C25" s="30" t="s">
        <v>36</v>
      </c>
      <c r="D25" s="94"/>
    </row>
    <row r="26" ht="17.25" customHeight="1" spans="1:4">
      <c r="A26" s="200"/>
      <c r="B26" s="94"/>
      <c r="C26" s="30" t="s">
        <v>37</v>
      </c>
      <c r="D26" s="94"/>
    </row>
    <row r="27" ht="17.25" customHeight="1" spans="1:4">
      <c r="A27" s="200"/>
      <c r="B27" s="94"/>
      <c r="C27" s="199" t="s">
        <v>38</v>
      </c>
      <c r="D27" s="94"/>
    </row>
    <row r="28" ht="17.25" customHeight="1" spans="1:4">
      <c r="A28" s="200"/>
      <c r="B28" s="94"/>
      <c r="C28" s="30" t="s">
        <v>39</v>
      </c>
      <c r="D28" s="94"/>
    </row>
    <row r="29" ht="16.5" customHeight="1" spans="1:4">
      <c r="A29" s="200"/>
      <c r="B29" s="94"/>
      <c r="C29" s="30" t="s">
        <v>40</v>
      </c>
      <c r="D29" s="94"/>
    </row>
    <row r="30" ht="16.5" customHeight="1" spans="1:4">
      <c r="A30" s="200"/>
      <c r="B30" s="94"/>
      <c r="C30" s="199" t="s">
        <v>41</v>
      </c>
      <c r="D30" s="94"/>
    </row>
    <row r="31" ht="17.25" customHeight="1" spans="1:4">
      <c r="A31" s="200"/>
      <c r="B31" s="94"/>
      <c r="C31" s="199" t="s">
        <v>42</v>
      </c>
      <c r="D31" s="94"/>
    </row>
    <row r="32" ht="17.25" customHeight="1" spans="1:4">
      <c r="A32" s="200"/>
      <c r="B32" s="94"/>
      <c r="C32" s="30" t="s">
        <v>43</v>
      </c>
      <c r="D32" s="94"/>
    </row>
    <row r="33" ht="16.5" customHeight="1" spans="1:4">
      <c r="A33" s="200" t="s">
        <v>44</v>
      </c>
      <c r="B33" s="202">
        <v>4328534.04</v>
      </c>
      <c r="C33" s="200" t="s">
        <v>45</v>
      </c>
      <c r="D33" s="202">
        <v>4328534.04</v>
      </c>
    </row>
    <row r="34" ht="16.5" customHeight="1" spans="1:4">
      <c r="A34" s="199" t="s">
        <v>46</v>
      </c>
      <c r="B34" s="94"/>
      <c r="C34" s="199" t="s">
        <v>47</v>
      </c>
      <c r="D34" s="202"/>
    </row>
    <row r="35" ht="16.5" customHeight="1" spans="1:4">
      <c r="A35" s="30" t="s">
        <v>48</v>
      </c>
      <c r="B35" s="94"/>
      <c r="C35" s="30" t="s">
        <v>48</v>
      </c>
      <c r="D35" s="202"/>
    </row>
    <row r="36" ht="16.5" customHeight="1" spans="1:4">
      <c r="A36" s="30" t="s">
        <v>49</v>
      </c>
      <c r="B36" s="94"/>
      <c r="C36" s="30" t="s">
        <v>50</v>
      </c>
      <c r="D36" s="202"/>
    </row>
    <row r="37" ht="16.5" customHeight="1" spans="1:4">
      <c r="A37" s="201" t="s">
        <v>51</v>
      </c>
      <c r="B37" s="202">
        <v>4328534.04</v>
      </c>
      <c r="C37" s="201" t="s">
        <v>52</v>
      </c>
      <c r="D37" s="202">
        <v>4328534.04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45">
        <v>1</v>
      </c>
      <c r="B2" s="146">
        <v>0</v>
      </c>
      <c r="C2" s="145">
        <v>1</v>
      </c>
      <c r="D2" s="147"/>
      <c r="E2" s="147"/>
      <c r="F2" s="144" t="s">
        <v>267</v>
      </c>
    </row>
    <row r="3" ht="42" customHeight="1" spans="1:6">
      <c r="A3" s="148" t="str">
        <f>"2025"&amp;"年部门政府性基金预算支出预算表"</f>
        <v>2025年部门政府性基金预算支出预算表</v>
      </c>
      <c r="B3" s="148" t="s">
        <v>268</v>
      </c>
      <c r="C3" s="149"/>
      <c r="D3" s="150"/>
      <c r="E3" s="150"/>
      <c r="F3" s="150"/>
    </row>
    <row r="4" ht="13.5" customHeight="1" spans="1:6">
      <c r="A4" s="5" t="s">
        <v>1</v>
      </c>
      <c r="B4" s="5"/>
      <c r="C4" s="5"/>
      <c r="D4" s="147"/>
      <c r="E4" s="147"/>
      <c r="F4" s="144" t="s">
        <v>2</v>
      </c>
    </row>
    <row r="5" ht="19.5" customHeight="1" spans="1:6">
      <c r="A5" s="151" t="s">
        <v>149</v>
      </c>
      <c r="B5" s="152" t="s">
        <v>73</v>
      </c>
      <c r="C5" s="151" t="s">
        <v>74</v>
      </c>
      <c r="D5" s="10" t="s">
        <v>269</v>
      </c>
      <c r="E5" s="11"/>
      <c r="F5" s="12"/>
    </row>
    <row r="6" ht="18.75" customHeight="1" spans="1:6">
      <c r="A6" s="153"/>
      <c r="B6" s="154"/>
      <c r="C6" s="153"/>
      <c r="D6" s="15" t="s">
        <v>56</v>
      </c>
      <c r="E6" s="10" t="s">
        <v>76</v>
      </c>
      <c r="F6" s="15" t="s">
        <v>77</v>
      </c>
    </row>
    <row r="7" ht="18.75" customHeight="1" spans="1:6">
      <c r="A7" s="75">
        <v>1</v>
      </c>
      <c r="B7" s="155" t="s">
        <v>84</v>
      </c>
      <c r="C7" s="75">
        <v>3</v>
      </c>
      <c r="D7" s="156">
        <v>4</v>
      </c>
      <c r="E7" s="156">
        <v>5</v>
      </c>
      <c r="F7" s="156">
        <v>6</v>
      </c>
    </row>
    <row r="8" ht="21" customHeight="1" spans="1:6">
      <c r="A8" s="20"/>
      <c r="B8" s="20"/>
      <c r="C8" s="20"/>
      <c r="D8" s="94"/>
      <c r="E8" s="94"/>
      <c r="F8" s="94"/>
    </row>
    <row r="9" ht="21" customHeight="1" spans="1:6">
      <c r="A9" s="20"/>
      <c r="B9" s="20"/>
      <c r="C9" s="20"/>
      <c r="D9" s="94"/>
      <c r="E9" s="94"/>
      <c r="F9" s="94"/>
    </row>
    <row r="10" ht="18.75" customHeight="1" spans="1:6">
      <c r="A10" s="157" t="s">
        <v>138</v>
      </c>
      <c r="B10" s="157" t="s">
        <v>138</v>
      </c>
      <c r="C10" s="158" t="s">
        <v>138</v>
      </c>
      <c r="D10" s="94"/>
      <c r="E10" s="94"/>
      <c r="F10" s="94"/>
    </row>
    <row r="12" customHeight="1" spans="1:1">
      <c r="A12" s="159" t="s">
        <v>270</v>
      </c>
    </row>
  </sheetData>
  <mergeCells count="6">
    <mergeCell ref="A3:F3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pane ySplit="1" topLeftCell="A2" activePane="bottomLeft" state="frozen"/>
      <selection/>
      <selection pane="bottomLeft" activeCell="H12" sqref="H12:S12"/>
    </sheetView>
  </sheetViews>
  <sheetFormatPr defaultColWidth="9.14166666666667" defaultRowHeight="14.25" customHeight="1"/>
  <cols>
    <col min="1" max="1" width="18.75" customWidth="1"/>
    <col min="2" max="2" width="35.75" customWidth="1"/>
    <col min="3" max="3" width="44.125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100"/>
      <c r="C2" s="100"/>
      <c r="R2" s="3"/>
      <c r="S2" s="3" t="s">
        <v>271</v>
      </c>
    </row>
    <row r="3" ht="41.25" customHeight="1" spans="1:19">
      <c r="A3" s="80" t="str">
        <f>"2025"&amp;"年部门政府采购预算表"</f>
        <v>2025年部门政府采购预算表</v>
      </c>
      <c r="B3" s="73"/>
      <c r="C3" s="73"/>
      <c r="D3" s="4"/>
      <c r="E3" s="4"/>
      <c r="F3" s="4"/>
      <c r="G3" s="4"/>
      <c r="H3" s="4"/>
      <c r="I3" s="4"/>
      <c r="J3" s="4"/>
      <c r="K3" s="4"/>
      <c r="L3" s="4"/>
      <c r="M3" s="73"/>
      <c r="N3" s="4"/>
      <c r="O3" s="4"/>
      <c r="P3" s="73"/>
      <c r="Q3" s="4"/>
      <c r="R3" s="73"/>
      <c r="S3" s="73"/>
    </row>
    <row r="4" ht="18.75" customHeight="1" spans="1:19">
      <c r="A4" s="125" t="s">
        <v>1</v>
      </c>
      <c r="B4" s="126"/>
      <c r="C4" s="126"/>
      <c r="D4" s="6"/>
      <c r="E4" s="6"/>
      <c r="F4" s="6"/>
      <c r="G4" s="6"/>
      <c r="H4" s="6"/>
      <c r="I4" s="6"/>
      <c r="J4" s="6"/>
      <c r="K4" s="6"/>
      <c r="L4" s="6"/>
      <c r="R4" s="7"/>
      <c r="S4" s="144" t="s">
        <v>2</v>
      </c>
    </row>
    <row r="5" ht="15.75" customHeight="1" spans="1:19">
      <c r="A5" s="9" t="s">
        <v>148</v>
      </c>
      <c r="B5" s="127" t="s">
        <v>149</v>
      </c>
      <c r="C5" s="127" t="s">
        <v>272</v>
      </c>
      <c r="D5" s="128" t="s">
        <v>273</v>
      </c>
      <c r="E5" s="128" t="s">
        <v>274</v>
      </c>
      <c r="F5" s="128" t="s">
        <v>275</v>
      </c>
      <c r="G5" s="128" t="s">
        <v>276</v>
      </c>
      <c r="H5" s="128" t="s">
        <v>277</v>
      </c>
      <c r="I5" s="110" t="s">
        <v>156</v>
      </c>
      <c r="J5" s="110"/>
      <c r="K5" s="110"/>
      <c r="L5" s="110"/>
      <c r="M5" s="111"/>
      <c r="N5" s="110"/>
      <c r="O5" s="110"/>
      <c r="P5" s="96"/>
      <c r="Q5" s="110"/>
      <c r="R5" s="111"/>
      <c r="S5" s="97"/>
    </row>
    <row r="6" ht="17.25" customHeight="1" spans="1:19">
      <c r="A6" s="14"/>
      <c r="B6" s="129"/>
      <c r="C6" s="129"/>
      <c r="D6" s="112"/>
      <c r="E6" s="112"/>
      <c r="F6" s="112"/>
      <c r="G6" s="112"/>
      <c r="H6" s="112"/>
      <c r="I6" s="112" t="s">
        <v>56</v>
      </c>
      <c r="J6" s="112" t="s">
        <v>59</v>
      </c>
      <c r="K6" s="112" t="s">
        <v>278</v>
      </c>
      <c r="L6" s="112" t="s">
        <v>279</v>
      </c>
      <c r="M6" s="113" t="s">
        <v>280</v>
      </c>
      <c r="N6" s="114" t="s">
        <v>281</v>
      </c>
      <c r="O6" s="114"/>
      <c r="P6" s="123"/>
      <c r="Q6" s="114"/>
      <c r="R6" s="124"/>
      <c r="S6" s="118"/>
    </row>
    <row r="7" ht="54" customHeight="1" spans="1:19">
      <c r="A7" s="17"/>
      <c r="B7" s="118"/>
      <c r="C7" s="118"/>
      <c r="D7" s="115"/>
      <c r="E7" s="115"/>
      <c r="F7" s="115"/>
      <c r="G7" s="115"/>
      <c r="H7" s="115"/>
      <c r="I7" s="115"/>
      <c r="J7" s="115" t="s">
        <v>58</v>
      </c>
      <c r="K7" s="115"/>
      <c r="L7" s="115"/>
      <c r="M7" s="116"/>
      <c r="N7" s="115" t="s">
        <v>58</v>
      </c>
      <c r="O7" s="115" t="s">
        <v>65</v>
      </c>
      <c r="P7" s="118" t="s">
        <v>66</v>
      </c>
      <c r="Q7" s="115" t="s">
        <v>67</v>
      </c>
      <c r="R7" s="116" t="s">
        <v>68</v>
      </c>
      <c r="S7" s="118" t="s">
        <v>69</v>
      </c>
    </row>
    <row r="8" ht="18" customHeight="1" spans="1:19">
      <c r="A8" s="130">
        <v>1</v>
      </c>
      <c r="B8" s="130" t="s">
        <v>84</v>
      </c>
      <c r="C8" s="131">
        <v>3</v>
      </c>
      <c r="D8" s="131">
        <v>4</v>
      </c>
      <c r="E8" s="130">
        <v>5</v>
      </c>
      <c r="F8" s="130">
        <v>6</v>
      </c>
      <c r="G8" s="130">
        <v>7</v>
      </c>
      <c r="H8" s="130">
        <v>8</v>
      </c>
      <c r="I8" s="130">
        <v>9</v>
      </c>
      <c r="J8" s="130">
        <v>10</v>
      </c>
      <c r="K8" s="130">
        <v>11</v>
      </c>
      <c r="L8" s="130">
        <v>12</v>
      </c>
      <c r="M8" s="130">
        <v>13</v>
      </c>
      <c r="N8" s="130">
        <v>14</v>
      </c>
      <c r="O8" s="130">
        <v>15</v>
      </c>
      <c r="P8" s="130">
        <v>16</v>
      </c>
      <c r="Q8" s="130">
        <v>17</v>
      </c>
      <c r="R8" s="130">
        <v>18</v>
      </c>
      <c r="S8" s="130">
        <v>19</v>
      </c>
    </row>
    <row r="9" ht="18" customHeight="1" spans="1:19">
      <c r="A9" s="132" t="s">
        <v>166</v>
      </c>
      <c r="B9" s="133" t="s">
        <v>71</v>
      </c>
      <c r="C9" s="134" t="s">
        <v>190</v>
      </c>
      <c r="D9" s="134" t="s">
        <v>282</v>
      </c>
      <c r="E9" s="135" t="s">
        <v>283</v>
      </c>
      <c r="F9" s="133" t="s">
        <v>284</v>
      </c>
      <c r="G9" s="133">
        <v>1</v>
      </c>
      <c r="H9" s="136">
        <v>342000</v>
      </c>
      <c r="I9" s="130"/>
      <c r="J9" s="130"/>
      <c r="K9" s="130"/>
      <c r="L9" s="130"/>
      <c r="M9" s="130"/>
      <c r="N9" s="136">
        <v>342000</v>
      </c>
      <c r="O9" s="136"/>
      <c r="P9" s="136"/>
      <c r="Q9" s="136"/>
      <c r="R9" s="136"/>
      <c r="S9" s="136">
        <v>342000</v>
      </c>
    </row>
    <row r="10" ht="18" customHeight="1" spans="1:19">
      <c r="A10" s="132" t="s">
        <v>166</v>
      </c>
      <c r="B10" s="133" t="s">
        <v>71</v>
      </c>
      <c r="C10" s="134" t="s">
        <v>190</v>
      </c>
      <c r="D10" s="134" t="s">
        <v>285</v>
      </c>
      <c r="E10" s="135" t="s">
        <v>283</v>
      </c>
      <c r="F10" s="133" t="s">
        <v>284</v>
      </c>
      <c r="G10" s="133">
        <v>1</v>
      </c>
      <c r="H10" s="136">
        <v>378751.73</v>
      </c>
      <c r="I10" s="130"/>
      <c r="J10" s="130"/>
      <c r="K10" s="130"/>
      <c r="L10" s="130"/>
      <c r="M10" s="130"/>
      <c r="N10" s="136">
        <v>378751.73</v>
      </c>
      <c r="O10" s="136"/>
      <c r="P10" s="136"/>
      <c r="Q10" s="136"/>
      <c r="R10" s="136"/>
      <c r="S10" s="136">
        <v>378751.73</v>
      </c>
    </row>
    <row r="11" ht="18" customHeight="1" spans="1:19">
      <c r="A11" s="132" t="s">
        <v>166</v>
      </c>
      <c r="B11" s="133" t="s">
        <v>71</v>
      </c>
      <c r="C11" s="134" t="s">
        <v>168</v>
      </c>
      <c r="D11" s="134" t="s">
        <v>286</v>
      </c>
      <c r="E11" s="135" t="s">
        <v>287</v>
      </c>
      <c r="F11" s="130" t="s">
        <v>284</v>
      </c>
      <c r="G11" s="130">
        <v>1</v>
      </c>
      <c r="H11" s="136">
        <v>5000</v>
      </c>
      <c r="I11" s="136">
        <v>5000</v>
      </c>
      <c r="J11" s="136">
        <v>5000</v>
      </c>
      <c r="K11" s="130"/>
      <c r="L11" s="130"/>
      <c r="M11" s="130"/>
      <c r="N11" s="130"/>
      <c r="O11" s="130"/>
      <c r="P11" s="130"/>
      <c r="Q11" s="130"/>
      <c r="R11" s="130"/>
      <c r="S11" s="130"/>
    </row>
    <row r="12" ht="21" customHeight="1" spans="1:19">
      <c r="A12" s="137" t="s">
        <v>138</v>
      </c>
      <c r="B12" s="138"/>
      <c r="C12" s="138"/>
      <c r="D12" s="139"/>
      <c r="E12" s="139"/>
      <c r="F12" s="139"/>
      <c r="G12" s="140"/>
      <c r="H12" s="94">
        <f>SUM(H9:H11)</f>
        <v>725751.73</v>
      </c>
      <c r="I12" s="94">
        <f t="shared" ref="I12:S12" si="0">SUM(I9:I11)</f>
        <v>5000</v>
      </c>
      <c r="J12" s="94">
        <f t="shared" si="0"/>
        <v>5000</v>
      </c>
      <c r="K12" s="94">
        <f t="shared" si="0"/>
        <v>0</v>
      </c>
      <c r="L12" s="94">
        <f t="shared" si="0"/>
        <v>0</v>
      </c>
      <c r="M12" s="94">
        <f t="shared" si="0"/>
        <v>0</v>
      </c>
      <c r="N12" s="94">
        <f t="shared" si="0"/>
        <v>720751.73</v>
      </c>
      <c r="O12" s="94">
        <f t="shared" si="0"/>
        <v>0</v>
      </c>
      <c r="P12" s="94">
        <f t="shared" si="0"/>
        <v>0</v>
      </c>
      <c r="Q12" s="94">
        <f t="shared" si="0"/>
        <v>0</v>
      </c>
      <c r="R12" s="94">
        <f t="shared" si="0"/>
        <v>0</v>
      </c>
      <c r="S12" s="94">
        <f t="shared" si="0"/>
        <v>720751.73</v>
      </c>
    </row>
    <row r="13" ht="21" customHeight="1" spans="1:19">
      <c r="A13" s="125"/>
      <c r="B13" s="141"/>
      <c r="C13" s="141"/>
      <c r="D13" s="125"/>
      <c r="E13" s="125"/>
      <c r="F13" s="125"/>
      <c r="G13" s="142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</row>
  </sheetData>
  <mergeCells count="19">
    <mergeCell ref="A3:S3"/>
    <mergeCell ref="A4:H4"/>
    <mergeCell ref="I5:S5"/>
    <mergeCell ref="N6:S6"/>
    <mergeCell ref="A12:G12"/>
    <mergeCell ref="A13:S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pane ySplit="1" topLeftCell="A2" activePane="bottomLeft" state="frozen"/>
      <selection/>
      <selection pane="bottomLeft" activeCell="A5" sqref="A5:I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99"/>
      <c r="B2" s="100"/>
      <c r="C2" s="100"/>
      <c r="D2" s="100"/>
      <c r="E2" s="100"/>
      <c r="F2" s="100"/>
      <c r="G2" s="100"/>
      <c r="H2" s="99"/>
      <c r="I2" s="99"/>
      <c r="J2" s="99"/>
      <c r="K2" s="99"/>
      <c r="L2" s="99"/>
      <c r="M2" s="99"/>
      <c r="N2" s="107"/>
      <c r="O2" s="99"/>
      <c r="P2" s="99"/>
      <c r="Q2" s="100"/>
      <c r="R2" s="99"/>
      <c r="S2" s="121"/>
      <c r="T2" s="121" t="s">
        <v>288</v>
      </c>
    </row>
    <row r="3" ht="41.25" customHeight="1" spans="1:20">
      <c r="A3" s="80" t="str">
        <f>"2025"&amp;"年部门政府购买服务预算表"</f>
        <v>2025年部门政府购买服务预算表</v>
      </c>
      <c r="B3" s="73"/>
      <c r="C3" s="73"/>
      <c r="D3" s="73"/>
      <c r="E3" s="73"/>
      <c r="F3" s="73"/>
      <c r="G3" s="73"/>
      <c r="H3" s="101"/>
      <c r="I3" s="101"/>
      <c r="J3" s="101"/>
      <c r="K3" s="101"/>
      <c r="L3" s="101"/>
      <c r="M3" s="101"/>
      <c r="N3" s="108"/>
      <c r="O3" s="101"/>
      <c r="P3" s="101"/>
      <c r="Q3" s="73"/>
      <c r="R3" s="101"/>
      <c r="S3" s="108"/>
      <c r="T3" s="73"/>
    </row>
    <row r="4" ht="22.5" customHeight="1" spans="1:20">
      <c r="A4" s="81" t="s">
        <v>1</v>
      </c>
      <c r="B4" s="81"/>
      <c r="C4" s="102"/>
      <c r="D4" s="102"/>
      <c r="E4" s="102"/>
      <c r="F4" s="102"/>
      <c r="G4" s="102"/>
      <c r="H4" s="82"/>
      <c r="I4" s="82"/>
      <c r="J4" s="109"/>
      <c r="K4" s="109"/>
      <c r="L4" s="109"/>
      <c r="M4" s="109"/>
      <c r="N4" s="107"/>
      <c r="O4" s="99"/>
      <c r="P4" s="99"/>
      <c r="Q4" s="100"/>
      <c r="R4" s="99"/>
      <c r="S4" s="122"/>
      <c r="T4" s="121" t="s">
        <v>2</v>
      </c>
    </row>
    <row r="5" ht="24" customHeight="1" spans="1:20">
      <c r="A5" s="86" t="s">
        <v>148</v>
      </c>
      <c r="B5" s="103" t="s">
        <v>149</v>
      </c>
      <c r="C5" s="103" t="s">
        <v>272</v>
      </c>
      <c r="D5" s="103" t="s">
        <v>289</v>
      </c>
      <c r="E5" s="103" t="s">
        <v>290</v>
      </c>
      <c r="F5" s="103" t="s">
        <v>291</v>
      </c>
      <c r="G5" s="103" t="s">
        <v>292</v>
      </c>
      <c r="H5" s="86" t="s">
        <v>293</v>
      </c>
      <c r="I5" s="86" t="s">
        <v>294</v>
      </c>
      <c r="J5" s="110" t="s">
        <v>156</v>
      </c>
      <c r="K5" s="110"/>
      <c r="L5" s="110"/>
      <c r="M5" s="110"/>
      <c r="N5" s="111"/>
      <c r="O5" s="110"/>
      <c r="P5" s="110"/>
      <c r="Q5" s="96"/>
      <c r="R5" s="110"/>
      <c r="S5" s="111"/>
      <c r="T5" s="97"/>
    </row>
    <row r="6" ht="24" customHeight="1" spans="1:20">
      <c r="A6" s="86"/>
      <c r="B6" s="103"/>
      <c r="C6" s="103"/>
      <c r="D6" s="103"/>
      <c r="E6" s="103"/>
      <c r="F6" s="103"/>
      <c r="G6" s="103"/>
      <c r="H6" s="86"/>
      <c r="I6" s="86"/>
      <c r="J6" s="112" t="s">
        <v>56</v>
      </c>
      <c r="K6" s="112" t="s">
        <v>59</v>
      </c>
      <c r="L6" s="112" t="s">
        <v>278</v>
      </c>
      <c r="M6" s="112" t="s">
        <v>279</v>
      </c>
      <c r="N6" s="113" t="s">
        <v>280</v>
      </c>
      <c r="O6" s="114" t="s">
        <v>281</v>
      </c>
      <c r="P6" s="114"/>
      <c r="Q6" s="123"/>
      <c r="R6" s="114"/>
      <c r="S6" s="124"/>
      <c r="T6" s="118"/>
    </row>
    <row r="7" ht="54" customHeight="1" spans="1:20">
      <c r="A7" s="86"/>
      <c r="B7" s="103"/>
      <c r="C7" s="103"/>
      <c r="D7" s="103"/>
      <c r="E7" s="103"/>
      <c r="F7" s="103"/>
      <c r="G7" s="103"/>
      <c r="H7" s="86"/>
      <c r="I7" s="86"/>
      <c r="J7" s="115"/>
      <c r="K7" s="115" t="s">
        <v>58</v>
      </c>
      <c r="L7" s="115"/>
      <c r="M7" s="115"/>
      <c r="N7" s="116"/>
      <c r="O7" s="115" t="s">
        <v>58</v>
      </c>
      <c r="P7" s="115" t="s">
        <v>65</v>
      </c>
      <c r="Q7" s="118" t="s">
        <v>66</v>
      </c>
      <c r="R7" s="115" t="s">
        <v>67</v>
      </c>
      <c r="S7" s="116" t="s">
        <v>68</v>
      </c>
      <c r="T7" s="118" t="s">
        <v>69</v>
      </c>
    </row>
    <row r="8" ht="17.25" customHeight="1" spans="1:20">
      <c r="A8" s="84">
        <v>1</v>
      </c>
      <c r="B8" s="103">
        <v>2</v>
      </c>
      <c r="C8" s="84">
        <v>3</v>
      </c>
      <c r="D8" s="84">
        <v>4</v>
      </c>
      <c r="E8" s="103">
        <v>5</v>
      </c>
      <c r="F8" s="84">
        <v>6</v>
      </c>
      <c r="G8" s="84">
        <v>7</v>
      </c>
      <c r="H8" s="103">
        <v>8</v>
      </c>
      <c r="I8" s="84">
        <v>9</v>
      </c>
      <c r="J8" s="117">
        <v>10</v>
      </c>
      <c r="K8" s="118">
        <v>11</v>
      </c>
      <c r="L8" s="18">
        <v>12</v>
      </c>
      <c r="M8" s="18">
        <v>13</v>
      </c>
      <c r="N8" s="118">
        <v>14</v>
      </c>
      <c r="O8" s="18">
        <v>15</v>
      </c>
      <c r="P8" s="18">
        <v>16</v>
      </c>
      <c r="Q8" s="118">
        <v>17</v>
      </c>
      <c r="R8" s="18">
        <v>18</v>
      </c>
      <c r="S8" s="18">
        <v>19</v>
      </c>
      <c r="T8" s="18">
        <v>20</v>
      </c>
    </row>
    <row r="9" ht="21" customHeight="1" spans="1:20">
      <c r="A9" s="91"/>
      <c r="B9" s="104"/>
      <c r="C9" s="104"/>
      <c r="D9" s="104"/>
      <c r="E9" s="104"/>
      <c r="F9" s="104"/>
      <c r="G9" s="104"/>
      <c r="H9" s="91"/>
      <c r="I9" s="91"/>
      <c r="J9" s="119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21" customHeight="1" spans="1:20">
      <c r="A10" s="105" t="s">
        <v>138</v>
      </c>
      <c r="B10" s="104"/>
      <c r="C10" s="104"/>
      <c r="D10" s="104"/>
      <c r="E10" s="104"/>
      <c r="F10" s="104"/>
      <c r="G10" s="104"/>
      <c r="H10" s="106"/>
      <c r="I10" s="120"/>
      <c r="J10" s="119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2" customHeight="1" spans="1:1">
      <c r="A12" t="s">
        <v>295</v>
      </c>
    </row>
  </sheetData>
  <mergeCells count="19">
    <mergeCell ref="A3:T3"/>
    <mergeCell ref="A4:B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pane ySplit="1" topLeftCell="A2" activePane="bottomLeft" state="frozen"/>
      <selection/>
      <selection pane="bottomLeft" activeCell="E22" sqref="E22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9"/>
      <c r="W2" s="3"/>
      <c r="X2" s="3" t="s">
        <v>296</v>
      </c>
    </row>
    <row r="3" ht="41.25" customHeight="1" spans="1:24">
      <c r="A3" s="80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73"/>
      <c r="X3" s="73"/>
    </row>
    <row r="4" ht="18" customHeight="1" spans="1:24">
      <c r="A4" s="81" t="s">
        <v>1</v>
      </c>
      <c r="B4" s="81"/>
      <c r="C4" s="82"/>
      <c r="D4" s="82"/>
      <c r="E4" s="82"/>
      <c r="F4" s="82"/>
      <c r="G4" s="82"/>
      <c r="H4" s="82"/>
      <c r="I4" s="82"/>
      <c r="W4" s="7"/>
      <c r="X4" s="7" t="s">
        <v>2</v>
      </c>
    </row>
    <row r="5" ht="19.5" customHeight="1" spans="1:24">
      <c r="A5" s="83" t="s">
        <v>297</v>
      </c>
      <c r="B5" s="84" t="s">
        <v>156</v>
      </c>
      <c r="C5" s="84"/>
      <c r="D5" s="85"/>
      <c r="E5" s="10" t="s">
        <v>298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96"/>
      <c r="X5" s="97"/>
    </row>
    <row r="6" ht="40.5" customHeight="1" spans="1:24">
      <c r="A6" s="84"/>
      <c r="B6" s="84" t="s">
        <v>56</v>
      </c>
      <c r="C6" s="86" t="s">
        <v>59</v>
      </c>
      <c r="D6" s="87" t="s">
        <v>278</v>
      </c>
      <c r="E6" s="49" t="s">
        <v>299</v>
      </c>
      <c r="F6" s="49" t="s">
        <v>300</v>
      </c>
      <c r="G6" s="49" t="s">
        <v>301</v>
      </c>
      <c r="H6" s="49" t="s">
        <v>302</v>
      </c>
      <c r="I6" s="49" t="s">
        <v>303</v>
      </c>
      <c r="J6" s="49" t="s">
        <v>304</v>
      </c>
      <c r="K6" s="49" t="s">
        <v>305</v>
      </c>
      <c r="L6" s="49" t="s">
        <v>306</v>
      </c>
      <c r="M6" s="49" t="s">
        <v>307</v>
      </c>
      <c r="N6" s="49" t="s">
        <v>308</v>
      </c>
      <c r="O6" s="49" t="s">
        <v>309</v>
      </c>
      <c r="P6" s="49" t="s">
        <v>310</v>
      </c>
      <c r="Q6" s="49" t="s">
        <v>311</v>
      </c>
      <c r="R6" s="49" t="s">
        <v>312</v>
      </c>
      <c r="S6" s="49" t="s">
        <v>313</v>
      </c>
      <c r="T6" s="49" t="s">
        <v>314</v>
      </c>
      <c r="U6" s="49" t="s">
        <v>315</v>
      </c>
      <c r="V6" s="49" t="s">
        <v>316</v>
      </c>
      <c r="W6" s="49" t="s">
        <v>317</v>
      </c>
      <c r="X6" s="98" t="s">
        <v>318</v>
      </c>
    </row>
    <row r="7" ht="19.5" customHeight="1" spans="1:24">
      <c r="A7" s="88">
        <v>1</v>
      </c>
      <c r="B7" s="88">
        <v>2</v>
      </c>
      <c r="C7" s="88">
        <v>3</v>
      </c>
      <c r="D7" s="89">
        <v>4</v>
      </c>
      <c r="E7" s="34">
        <v>5</v>
      </c>
      <c r="F7" s="19">
        <v>6</v>
      </c>
      <c r="G7" s="19">
        <v>7</v>
      </c>
      <c r="H7" s="90">
        <v>8</v>
      </c>
      <c r="I7" s="19">
        <v>9</v>
      </c>
      <c r="J7" s="19">
        <v>10</v>
      </c>
      <c r="K7" s="19">
        <v>11</v>
      </c>
      <c r="L7" s="90">
        <v>12</v>
      </c>
      <c r="M7" s="19">
        <v>13</v>
      </c>
      <c r="N7" s="19">
        <v>14</v>
      </c>
      <c r="O7" s="19">
        <v>15</v>
      </c>
      <c r="P7" s="90">
        <v>16</v>
      </c>
      <c r="Q7" s="19">
        <v>17</v>
      </c>
      <c r="R7" s="19">
        <v>18</v>
      </c>
      <c r="S7" s="19">
        <v>19</v>
      </c>
      <c r="T7" s="90">
        <v>20</v>
      </c>
      <c r="U7" s="90">
        <v>21</v>
      </c>
      <c r="V7" s="90">
        <v>22</v>
      </c>
      <c r="W7" s="34">
        <v>23</v>
      </c>
      <c r="X7" s="34">
        <v>24</v>
      </c>
    </row>
    <row r="8" ht="19.5" customHeight="1" spans="1:24">
      <c r="A8" s="91"/>
      <c r="B8" s="92"/>
      <c r="C8" s="92"/>
      <c r="D8" s="93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</row>
    <row r="9" ht="19.5" customHeight="1" spans="1:24">
      <c r="A9" s="95"/>
      <c r="B9" s="92"/>
      <c r="C9" s="92"/>
      <c r="D9" s="93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</row>
    <row r="12" customHeight="1" spans="1:1">
      <c r="A12" t="s">
        <v>319</v>
      </c>
    </row>
  </sheetData>
  <mergeCells count="5">
    <mergeCell ref="A3:X3"/>
    <mergeCell ref="A4:B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320</v>
      </c>
    </row>
    <row r="3" ht="41.25" customHeight="1" spans="1:10">
      <c r="A3" s="72" t="str">
        <f>"2025"&amp;"年市对下转移支付绩效目标表"</f>
        <v>2025年市对下转移支付绩效目标表</v>
      </c>
      <c r="B3" s="4"/>
      <c r="C3" s="4"/>
      <c r="D3" s="4"/>
      <c r="E3" s="4"/>
      <c r="F3" s="73"/>
      <c r="G3" s="4"/>
      <c r="H3" s="73"/>
      <c r="I3" s="73"/>
      <c r="J3" s="4"/>
    </row>
    <row r="4" ht="17.25" customHeight="1" spans="1:8">
      <c r="A4" s="5" t="s">
        <v>1</v>
      </c>
      <c r="B4" s="5"/>
      <c r="C4" s="5"/>
      <c r="D4" s="5"/>
      <c r="E4" s="5"/>
      <c r="F4" s="5"/>
      <c r="G4" s="5"/>
      <c r="H4" s="5"/>
    </row>
    <row r="5" ht="44.25" customHeight="1" spans="1:10">
      <c r="A5" s="74" t="s">
        <v>297</v>
      </c>
      <c r="B5" s="74" t="s">
        <v>206</v>
      </c>
      <c r="C5" s="74" t="s">
        <v>207</v>
      </c>
      <c r="D5" s="74" t="s">
        <v>208</v>
      </c>
      <c r="E5" s="74" t="s">
        <v>209</v>
      </c>
      <c r="F5" s="75" t="s">
        <v>210</v>
      </c>
      <c r="G5" s="74" t="s">
        <v>211</v>
      </c>
      <c r="H5" s="75" t="s">
        <v>212</v>
      </c>
      <c r="I5" s="75" t="s">
        <v>213</v>
      </c>
      <c r="J5" s="74" t="s">
        <v>214</v>
      </c>
    </row>
    <row r="6" ht="14.25" customHeight="1" spans="1:10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5">
        <v>6</v>
      </c>
      <c r="G6" s="74">
        <v>7</v>
      </c>
      <c r="H6" s="75">
        <v>8</v>
      </c>
      <c r="I6" s="75">
        <v>9</v>
      </c>
      <c r="J6" s="74">
        <v>10</v>
      </c>
    </row>
    <row r="7" ht="42" customHeight="1" spans="1:10">
      <c r="A7" s="28"/>
      <c r="B7" s="76"/>
      <c r="C7" s="76"/>
      <c r="D7" s="76"/>
      <c r="E7" s="77"/>
      <c r="F7" s="78"/>
      <c r="G7" s="77"/>
      <c r="H7" s="78"/>
      <c r="I7" s="78"/>
      <c r="J7" s="77"/>
    </row>
    <row r="8" ht="42" customHeight="1" spans="1:10">
      <c r="A8" s="28"/>
      <c r="B8" s="20"/>
      <c r="C8" s="20"/>
      <c r="D8" s="20"/>
      <c r="E8" s="28"/>
      <c r="F8" s="20"/>
      <c r="G8" s="28"/>
      <c r="H8" s="20"/>
      <c r="I8" s="20"/>
      <c r="J8" s="28"/>
    </row>
    <row r="11" customHeight="1" spans="1:1">
      <c r="A11" t="s">
        <v>321</v>
      </c>
    </row>
  </sheetData>
  <mergeCells count="1">
    <mergeCell ref="A3:J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pane ySplit="1" topLeftCell="A2" activePane="bottomLeft" state="frozen"/>
      <selection/>
      <selection pane="bottomLeft" activeCell="F36" sqref="F3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6" t="s">
        <v>322</v>
      </c>
      <c r="B2" s="37"/>
      <c r="C2" s="37"/>
      <c r="D2" s="38"/>
      <c r="E2" s="38"/>
      <c r="F2" s="38"/>
      <c r="G2" s="37"/>
      <c r="H2" s="37"/>
      <c r="I2" s="38"/>
    </row>
    <row r="3" ht="41.25" customHeight="1" spans="1:9">
      <c r="A3" s="39" t="str">
        <f>"2025"&amp;"年新增资产配置预算表"</f>
        <v>2025年新增资产配置预算表</v>
      </c>
      <c r="B3" s="40"/>
      <c r="C3" s="40"/>
      <c r="D3" s="41"/>
      <c r="E3" s="41"/>
      <c r="F3" s="41"/>
      <c r="G3" s="40"/>
      <c r="H3" s="40"/>
      <c r="I3" s="41"/>
    </row>
    <row r="4" customHeight="1" spans="1:9">
      <c r="A4" s="42" t="s">
        <v>1</v>
      </c>
      <c r="B4" s="42"/>
      <c r="C4" s="43"/>
      <c r="D4" s="44"/>
      <c r="F4" s="41"/>
      <c r="G4" s="40"/>
      <c r="H4" s="40"/>
      <c r="I4" s="71" t="s">
        <v>2</v>
      </c>
    </row>
    <row r="5" ht="28.5" customHeight="1" spans="1:9">
      <c r="A5" s="45" t="s">
        <v>148</v>
      </c>
      <c r="B5" s="46" t="s">
        <v>149</v>
      </c>
      <c r="C5" s="47" t="s">
        <v>323</v>
      </c>
      <c r="D5" s="48" t="s">
        <v>324</v>
      </c>
      <c r="E5" s="48" t="s">
        <v>325</v>
      </c>
      <c r="F5" s="48" t="s">
        <v>326</v>
      </c>
      <c r="G5" s="49" t="s">
        <v>327</v>
      </c>
      <c r="H5" s="34"/>
      <c r="I5" s="48"/>
    </row>
    <row r="6" ht="21" customHeight="1" spans="1:9">
      <c r="A6" s="50"/>
      <c r="B6" s="51"/>
      <c r="C6" s="52"/>
      <c r="D6" s="53"/>
      <c r="E6" s="54"/>
      <c r="F6" s="54"/>
      <c r="G6" s="49" t="s">
        <v>276</v>
      </c>
      <c r="H6" s="49" t="s">
        <v>328</v>
      </c>
      <c r="I6" s="49" t="s">
        <v>329</v>
      </c>
    </row>
    <row r="7" ht="17.25" customHeight="1" spans="1:9">
      <c r="A7" s="55" t="s">
        <v>83</v>
      </c>
      <c r="B7" s="56"/>
      <c r="C7" s="57" t="s">
        <v>84</v>
      </c>
      <c r="D7" s="58" t="s">
        <v>85</v>
      </c>
      <c r="E7" s="59" t="s">
        <v>86</v>
      </c>
      <c r="F7" s="58" t="s">
        <v>87</v>
      </c>
      <c r="G7" s="60" t="s">
        <v>88</v>
      </c>
      <c r="H7" s="61" t="s">
        <v>89</v>
      </c>
      <c r="I7" s="59" t="s">
        <v>90</v>
      </c>
    </row>
    <row r="8" ht="19.5" customHeight="1" spans="1:9">
      <c r="A8" s="62"/>
      <c r="B8" s="63"/>
      <c r="C8" s="64"/>
      <c r="D8" s="28"/>
      <c r="E8" s="20"/>
      <c r="F8" s="61"/>
      <c r="G8" s="65"/>
      <c r="H8" s="66"/>
      <c r="I8" s="66"/>
    </row>
    <row r="9" ht="19.5" customHeight="1" spans="1:9">
      <c r="A9" s="67" t="s">
        <v>56</v>
      </c>
      <c r="B9" s="68"/>
      <c r="C9" s="68"/>
      <c r="D9" s="69"/>
      <c r="E9" s="70"/>
      <c r="F9" s="70"/>
      <c r="G9" s="65"/>
      <c r="H9" s="66"/>
      <c r="I9" s="66"/>
    </row>
    <row r="11" customHeight="1" spans="1:1">
      <c r="A11" t="s">
        <v>330</v>
      </c>
    </row>
  </sheetData>
  <mergeCells count="11">
    <mergeCell ref="A2:I2"/>
    <mergeCell ref="A3:I3"/>
    <mergeCell ref="A4:B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331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5"/>
      <c r="C4" s="5"/>
      <c r="D4" s="5"/>
      <c r="E4" s="5"/>
      <c r="F4" s="5"/>
      <c r="G4" s="5"/>
      <c r="H4" s="6"/>
      <c r="I4" s="6"/>
      <c r="J4" s="6"/>
      <c r="K4" s="7" t="s">
        <v>2</v>
      </c>
    </row>
    <row r="5" ht="21.75" customHeight="1" spans="1:11">
      <c r="A5" s="8" t="s">
        <v>178</v>
      </c>
      <c r="B5" s="8" t="s">
        <v>151</v>
      </c>
      <c r="C5" s="8" t="s">
        <v>179</v>
      </c>
      <c r="D5" s="9" t="s">
        <v>152</v>
      </c>
      <c r="E5" s="9" t="s">
        <v>153</v>
      </c>
      <c r="F5" s="9" t="s">
        <v>180</v>
      </c>
      <c r="G5" s="9" t="s">
        <v>181</v>
      </c>
      <c r="H5" s="26" t="s">
        <v>56</v>
      </c>
      <c r="I5" s="10" t="s">
        <v>332</v>
      </c>
      <c r="J5" s="11"/>
      <c r="K5" s="12"/>
    </row>
    <row r="6" ht="21.75" customHeight="1" spans="1:11">
      <c r="A6" s="13"/>
      <c r="B6" s="13"/>
      <c r="C6" s="13"/>
      <c r="D6" s="14"/>
      <c r="E6" s="14"/>
      <c r="F6" s="14"/>
      <c r="G6" s="14"/>
      <c r="H6" s="27"/>
      <c r="I6" s="9" t="s">
        <v>59</v>
      </c>
      <c r="J6" s="9" t="s">
        <v>60</v>
      </c>
      <c r="K6" s="9" t="s">
        <v>61</v>
      </c>
    </row>
    <row r="7" ht="40.5" customHeight="1" spans="1:11">
      <c r="A7" s="16"/>
      <c r="B7" s="16"/>
      <c r="C7" s="16"/>
      <c r="D7" s="17"/>
      <c r="E7" s="17"/>
      <c r="F7" s="17"/>
      <c r="G7" s="17"/>
      <c r="H7" s="18"/>
      <c r="I7" s="17" t="s">
        <v>58</v>
      </c>
      <c r="J7" s="17"/>
      <c r="K7" s="17"/>
    </row>
    <row r="8" ht="15" customHeight="1" spans="1:1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34">
        <v>10</v>
      </c>
      <c r="K8" s="34">
        <v>11</v>
      </c>
    </row>
    <row r="9" ht="18.75" customHeight="1" spans="1:11">
      <c r="A9" s="28"/>
      <c r="B9" s="20"/>
      <c r="C9" s="28"/>
      <c r="D9" s="28"/>
      <c r="E9" s="28"/>
      <c r="F9" s="28"/>
      <c r="G9" s="28"/>
      <c r="H9" s="29"/>
      <c r="I9" s="35"/>
      <c r="J9" s="35"/>
      <c r="K9" s="29"/>
    </row>
    <row r="10" ht="18.75" customHeight="1" spans="1:11">
      <c r="A10" s="30"/>
      <c r="B10" s="20"/>
      <c r="C10" s="20"/>
      <c r="D10" s="20"/>
      <c r="E10" s="20"/>
      <c r="F10" s="20"/>
      <c r="G10" s="20"/>
      <c r="H10" s="22"/>
      <c r="I10" s="22"/>
      <c r="J10" s="22"/>
      <c r="K10" s="29"/>
    </row>
    <row r="11" ht="18.75" customHeight="1" spans="1:11">
      <c r="A11" s="31" t="s">
        <v>138</v>
      </c>
      <c r="B11" s="32"/>
      <c r="C11" s="32"/>
      <c r="D11" s="32"/>
      <c r="E11" s="32"/>
      <c r="F11" s="32"/>
      <c r="G11" s="33"/>
      <c r="H11" s="22"/>
      <c r="I11" s="22"/>
      <c r="J11" s="22"/>
      <c r="K11" s="29"/>
    </row>
    <row r="13" customHeight="1" spans="1:1">
      <c r="A13" t="s">
        <v>333</v>
      </c>
    </row>
  </sheetData>
  <mergeCells count="14">
    <mergeCell ref="A3:K3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tabSelected="1" workbookViewId="0">
      <pane ySplit="1" topLeftCell="A2" activePane="bottomLeft" state="frozen"/>
      <selection/>
      <selection pane="bottomLeft" activeCell="C17" sqref="C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334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5"/>
      <c r="C4" s="5"/>
      <c r="D4" s="5"/>
      <c r="E4" s="6"/>
      <c r="F4" s="6"/>
      <c r="G4" s="7" t="s">
        <v>2</v>
      </c>
    </row>
    <row r="5" ht="21.75" customHeight="1" spans="1:7">
      <c r="A5" s="8" t="s">
        <v>179</v>
      </c>
      <c r="B5" s="8" t="s">
        <v>178</v>
      </c>
      <c r="C5" s="8" t="s">
        <v>151</v>
      </c>
      <c r="D5" s="9" t="s">
        <v>335</v>
      </c>
      <c r="E5" s="10" t="s">
        <v>59</v>
      </c>
      <c r="F5" s="11"/>
      <c r="G5" s="12"/>
    </row>
    <row r="6" ht="21.75" customHeight="1" spans="1:7">
      <c r="A6" s="13"/>
      <c r="B6" s="13"/>
      <c r="C6" s="13"/>
      <c r="D6" s="14"/>
      <c r="E6" s="15" t="str">
        <f>"2025"&amp;"年"</f>
        <v>2025年</v>
      </c>
      <c r="F6" s="9" t="str">
        <f>("2025"+1)&amp;"年"</f>
        <v>2026年</v>
      </c>
      <c r="G6" s="9" t="str">
        <f>("2025"+2)&amp;"年"</f>
        <v>2027年</v>
      </c>
    </row>
    <row r="7" ht="40.5" customHeight="1" spans="1:7">
      <c r="A7" s="16"/>
      <c r="B7" s="16"/>
      <c r="C7" s="16"/>
      <c r="D7" s="17"/>
      <c r="E7" s="18"/>
      <c r="F7" s="17" t="s">
        <v>58</v>
      </c>
      <c r="G7" s="17"/>
    </row>
    <row r="8" ht="15" customHeight="1" spans="1:7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ht="17.25" customHeight="1" spans="1:7">
      <c r="A9" s="20"/>
      <c r="B9" s="21"/>
      <c r="C9" s="21"/>
      <c r="D9" s="20"/>
      <c r="E9" s="22"/>
      <c r="F9" s="22"/>
      <c r="G9" s="22"/>
    </row>
    <row r="10" ht="18.75" customHeight="1" spans="1:7">
      <c r="A10" s="20"/>
      <c r="B10" s="20"/>
      <c r="C10" s="20"/>
      <c r="D10" s="20"/>
      <c r="E10" s="22"/>
      <c r="F10" s="22"/>
      <c r="G10" s="22"/>
    </row>
    <row r="11" ht="18.75" customHeight="1" spans="1:7">
      <c r="A11" s="23" t="s">
        <v>56</v>
      </c>
      <c r="B11" s="24" t="s">
        <v>336</v>
      </c>
      <c r="C11" s="24"/>
      <c r="D11" s="25"/>
      <c r="E11" s="22"/>
      <c r="F11" s="22"/>
      <c r="G11" s="22"/>
    </row>
    <row r="13" customHeight="1" spans="1:1">
      <c r="A13" t="s">
        <v>337</v>
      </c>
    </row>
  </sheetData>
  <mergeCells count="10">
    <mergeCell ref="A3:G3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D14" sqref="D1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71" t="s">
        <v>53</v>
      </c>
    </row>
    <row r="3" ht="41.25" customHeight="1" spans="1:1">
      <c r="A3" s="39" t="str">
        <f>"2025"&amp;"年部门收入预算表"</f>
        <v>2025年部门收入预算表</v>
      </c>
    </row>
    <row r="4" ht="17.25" customHeight="1" spans="1:19">
      <c r="A4" s="194" t="s">
        <v>1</v>
      </c>
      <c r="S4" s="44" t="s">
        <v>2</v>
      </c>
    </row>
    <row r="5" ht="21.75" customHeight="1" spans="1:19">
      <c r="A5" s="216" t="s">
        <v>54</v>
      </c>
      <c r="B5" s="217" t="s">
        <v>55</v>
      </c>
      <c r="C5" s="217" t="s">
        <v>56</v>
      </c>
      <c r="D5" s="218" t="s">
        <v>57</v>
      </c>
      <c r="E5" s="218"/>
      <c r="F5" s="218"/>
      <c r="G5" s="218"/>
      <c r="H5" s="218"/>
      <c r="I5" s="157"/>
      <c r="J5" s="218"/>
      <c r="K5" s="218"/>
      <c r="L5" s="218"/>
      <c r="M5" s="218"/>
      <c r="N5" s="225"/>
      <c r="O5" s="218" t="s">
        <v>46</v>
      </c>
      <c r="P5" s="218"/>
      <c r="Q5" s="218"/>
      <c r="R5" s="218"/>
      <c r="S5" s="225"/>
    </row>
    <row r="6" ht="27" customHeight="1" spans="1:19">
      <c r="A6" s="219"/>
      <c r="B6" s="220"/>
      <c r="C6" s="220"/>
      <c r="D6" s="220" t="s">
        <v>58</v>
      </c>
      <c r="E6" s="220" t="s">
        <v>59</v>
      </c>
      <c r="F6" s="220" t="s">
        <v>60</v>
      </c>
      <c r="G6" s="220" t="s">
        <v>61</v>
      </c>
      <c r="H6" s="220" t="s">
        <v>62</v>
      </c>
      <c r="I6" s="226" t="s">
        <v>63</v>
      </c>
      <c r="J6" s="227"/>
      <c r="K6" s="227"/>
      <c r="L6" s="227"/>
      <c r="M6" s="227"/>
      <c r="N6" s="228"/>
      <c r="O6" s="220" t="s">
        <v>58</v>
      </c>
      <c r="P6" s="220" t="s">
        <v>59</v>
      </c>
      <c r="Q6" s="220" t="s">
        <v>60</v>
      </c>
      <c r="R6" s="220" t="s">
        <v>61</v>
      </c>
      <c r="S6" s="220" t="s">
        <v>64</v>
      </c>
    </row>
    <row r="7" ht="30" customHeight="1" spans="1:19">
      <c r="A7" s="221"/>
      <c r="B7" s="222"/>
      <c r="C7" s="140"/>
      <c r="D7" s="140"/>
      <c r="E7" s="140"/>
      <c r="F7" s="140"/>
      <c r="G7" s="140"/>
      <c r="H7" s="140"/>
      <c r="I7" s="78" t="s">
        <v>58</v>
      </c>
      <c r="J7" s="228" t="s">
        <v>65</v>
      </c>
      <c r="K7" s="228" t="s">
        <v>66</v>
      </c>
      <c r="L7" s="228" t="s">
        <v>67</v>
      </c>
      <c r="M7" s="228" t="s">
        <v>68</v>
      </c>
      <c r="N7" s="228" t="s">
        <v>69</v>
      </c>
      <c r="O7" s="229"/>
      <c r="P7" s="229"/>
      <c r="Q7" s="229"/>
      <c r="R7" s="229"/>
      <c r="S7" s="140"/>
    </row>
    <row r="8" ht="15" customHeight="1" spans="1:19">
      <c r="A8" s="223">
        <v>1</v>
      </c>
      <c r="B8" s="223">
        <v>2</v>
      </c>
      <c r="C8" s="223">
        <v>3</v>
      </c>
      <c r="D8" s="223">
        <v>4</v>
      </c>
      <c r="E8" s="223">
        <v>5</v>
      </c>
      <c r="F8" s="223">
        <v>6</v>
      </c>
      <c r="G8" s="223">
        <v>7</v>
      </c>
      <c r="H8" s="223">
        <v>8</v>
      </c>
      <c r="I8" s="78">
        <v>9</v>
      </c>
      <c r="J8" s="223">
        <v>10</v>
      </c>
      <c r="K8" s="223">
        <v>11</v>
      </c>
      <c r="L8" s="223">
        <v>12</v>
      </c>
      <c r="M8" s="223">
        <v>13</v>
      </c>
      <c r="N8" s="223">
        <v>14</v>
      </c>
      <c r="O8" s="223">
        <v>15</v>
      </c>
      <c r="P8" s="223">
        <v>16</v>
      </c>
      <c r="Q8" s="223">
        <v>17</v>
      </c>
      <c r="R8" s="223">
        <v>18</v>
      </c>
      <c r="S8" s="223">
        <v>19</v>
      </c>
    </row>
    <row r="9" ht="18" customHeight="1" spans="1:19">
      <c r="A9" s="20" t="s">
        <v>70</v>
      </c>
      <c r="B9" s="20" t="s">
        <v>71</v>
      </c>
      <c r="C9" s="94">
        <f>D9+I9</f>
        <v>4328534.04</v>
      </c>
      <c r="D9" s="94">
        <f>E9</f>
        <v>3003334.04</v>
      </c>
      <c r="E9" s="94">
        <v>3003334.04</v>
      </c>
      <c r="F9" s="94"/>
      <c r="G9" s="94"/>
      <c r="H9" s="94"/>
      <c r="I9" s="94">
        <f>N9</f>
        <v>1325200</v>
      </c>
      <c r="J9" s="94"/>
      <c r="K9" s="94"/>
      <c r="L9" s="94"/>
      <c r="M9" s="94"/>
      <c r="N9" s="94">
        <v>1325200</v>
      </c>
      <c r="O9" s="94"/>
      <c r="P9" s="94"/>
      <c r="Q9" s="94"/>
      <c r="R9" s="94"/>
      <c r="S9" s="94"/>
    </row>
    <row r="10" ht="18" customHeight="1" spans="1:19">
      <c r="A10" s="188" t="s">
        <v>56</v>
      </c>
      <c r="B10" s="224"/>
      <c r="C10" s="94">
        <f>C9</f>
        <v>4328534.04</v>
      </c>
      <c r="D10" s="94">
        <f t="shared" ref="D10:S10" si="0">D9</f>
        <v>3003334.04</v>
      </c>
      <c r="E10" s="94">
        <f t="shared" si="0"/>
        <v>3003334.04</v>
      </c>
      <c r="F10" s="94">
        <f t="shared" si="0"/>
        <v>0</v>
      </c>
      <c r="G10" s="94">
        <f t="shared" si="0"/>
        <v>0</v>
      </c>
      <c r="H10" s="94">
        <f t="shared" si="0"/>
        <v>0</v>
      </c>
      <c r="I10" s="94">
        <f t="shared" si="0"/>
        <v>1325200</v>
      </c>
      <c r="J10" s="94">
        <f t="shared" si="0"/>
        <v>0</v>
      </c>
      <c r="K10" s="94">
        <f t="shared" si="0"/>
        <v>0</v>
      </c>
      <c r="L10" s="94">
        <f t="shared" si="0"/>
        <v>0</v>
      </c>
      <c r="M10" s="94">
        <f t="shared" si="0"/>
        <v>0</v>
      </c>
      <c r="N10" s="94">
        <f t="shared" si="0"/>
        <v>1325200</v>
      </c>
      <c r="O10" s="94">
        <f t="shared" si="0"/>
        <v>0</v>
      </c>
      <c r="P10" s="94">
        <f t="shared" si="0"/>
        <v>0</v>
      </c>
      <c r="Q10" s="94">
        <f t="shared" si="0"/>
        <v>0</v>
      </c>
      <c r="R10" s="94">
        <f t="shared" si="0"/>
        <v>0</v>
      </c>
      <c r="S10" s="94">
        <f t="shared" si="0"/>
        <v>0</v>
      </c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7"/>
  <sheetViews>
    <sheetView showGridLines="0" showZeros="0" workbookViewId="0">
      <pane ySplit="1" topLeftCell="A2" activePane="bottomLeft" state="frozen"/>
      <selection/>
      <selection pane="bottomLeft" activeCell="C18" sqref="C1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4" t="s">
        <v>72</v>
      </c>
    </row>
    <row r="3" ht="41.25" customHeight="1" spans="1:1">
      <c r="A3" s="39" t="str">
        <f>"2025"&amp;"年部门支出预算表"</f>
        <v>2025年部门支出预算表</v>
      </c>
    </row>
    <row r="4" ht="17.25" customHeight="1" spans="1:15">
      <c r="A4" s="194" t="s">
        <v>1</v>
      </c>
      <c r="O4" s="44" t="s">
        <v>2</v>
      </c>
    </row>
    <row r="5" ht="27" customHeight="1" spans="1:15">
      <c r="A5" s="203" t="s">
        <v>73</v>
      </c>
      <c r="B5" s="203" t="s">
        <v>74</v>
      </c>
      <c r="C5" s="203" t="s">
        <v>56</v>
      </c>
      <c r="D5" s="204" t="s">
        <v>59</v>
      </c>
      <c r="E5" s="205"/>
      <c r="F5" s="206"/>
      <c r="G5" s="207" t="s">
        <v>60</v>
      </c>
      <c r="H5" s="207" t="s">
        <v>61</v>
      </c>
      <c r="I5" s="207" t="s">
        <v>75</v>
      </c>
      <c r="J5" s="204" t="s">
        <v>63</v>
      </c>
      <c r="K5" s="205"/>
      <c r="L5" s="205"/>
      <c r="M5" s="205"/>
      <c r="N5" s="213"/>
      <c r="O5" s="214"/>
    </row>
    <row r="6" ht="42" customHeight="1" spans="1:15">
      <c r="A6" s="208"/>
      <c r="B6" s="208"/>
      <c r="C6" s="209"/>
      <c r="D6" s="210" t="s">
        <v>58</v>
      </c>
      <c r="E6" s="210" t="s">
        <v>76</v>
      </c>
      <c r="F6" s="210" t="s">
        <v>77</v>
      </c>
      <c r="G6" s="209"/>
      <c r="H6" s="209"/>
      <c r="I6" s="215"/>
      <c r="J6" s="210" t="s">
        <v>58</v>
      </c>
      <c r="K6" s="196" t="s">
        <v>78</v>
      </c>
      <c r="L6" s="196" t="s">
        <v>79</v>
      </c>
      <c r="M6" s="196" t="s">
        <v>80</v>
      </c>
      <c r="N6" s="196" t="s">
        <v>81</v>
      </c>
      <c r="O6" s="196" t="s">
        <v>82</v>
      </c>
    </row>
    <row r="7" ht="18" customHeight="1" spans="1:15">
      <c r="A7" s="58" t="s">
        <v>83</v>
      </c>
      <c r="B7" s="58" t="s">
        <v>84</v>
      </c>
      <c r="C7" s="58" t="s">
        <v>85</v>
      </c>
      <c r="D7" s="61" t="s">
        <v>86</v>
      </c>
      <c r="E7" s="61" t="s">
        <v>87</v>
      </c>
      <c r="F7" s="61" t="s">
        <v>88</v>
      </c>
      <c r="G7" s="61" t="s">
        <v>89</v>
      </c>
      <c r="H7" s="61" t="s">
        <v>90</v>
      </c>
      <c r="I7" s="61" t="s">
        <v>91</v>
      </c>
      <c r="J7" s="61" t="s">
        <v>92</v>
      </c>
      <c r="K7" s="61" t="s">
        <v>93</v>
      </c>
      <c r="L7" s="61" t="s">
        <v>94</v>
      </c>
      <c r="M7" s="61" t="s">
        <v>95</v>
      </c>
      <c r="N7" s="58" t="s">
        <v>96</v>
      </c>
      <c r="O7" s="61" t="s">
        <v>97</v>
      </c>
    </row>
    <row r="8" ht="21" customHeight="1" spans="1:15">
      <c r="A8" s="211" t="s">
        <v>98</v>
      </c>
      <c r="B8" s="211" t="s">
        <v>99</v>
      </c>
      <c r="C8" s="94">
        <f>D8+J8</f>
        <v>4328534.04</v>
      </c>
      <c r="D8" s="94">
        <v>2972534.04</v>
      </c>
      <c r="E8" s="94">
        <v>2972534.04</v>
      </c>
      <c r="F8" s="94"/>
      <c r="G8" s="94"/>
      <c r="H8" s="94"/>
      <c r="I8" s="94"/>
      <c r="J8" s="94">
        <v>1356000</v>
      </c>
      <c r="K8" s="94"/>
      <c r="L8" s="94"/>
      <c r="M8" s="94"/>
      <c r="N8" s="94"/>
      <c r="O8" s="94">
        <v>1356000</v>
      </c>
    </row>
    <row r="9" ht="21" customHeight="1" spans="1:15">
      <c r="A9" s="212" t="s">
        <v>56</v>
      </c>
      <c r="B9" s="33"/>
      <c r="C9" s="94">
        <f>C8</f>
        <v>4328534.04</v>
      </c>
      <c r="D9" s="94">
        <f t="shared" ref="D9:O9" si="0">D8</f>
        <v>2972534.04</v>
      </c>
      <c r="E9" s="94">
        <f t="shared" si="0"/>
        <v>2972534.04</v>
      </c>
      <c r="F9" s="94">
        <f t="shared" si="0"/>
        <v>0</v>
      </c>
      <c r="G9" s="94">
        <f t="shared" si="0"/>
        <v>0</v>
      </c>
      <c r="H9" s="94">
        <f t="shared" si="0"/>
        <v>0</v>
      </c>
      <c r="I9" s="94">
        <f t="shared" si="0"/>
        <v>0</v>
      </c>
      <c r="J9" s="94">
        <f t="shared" si="0"/>
        <v>1356000</v>
      </c>
      <c r="K9" s="94">
        <f t="shared" si="0"/>
        <v>0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4">
        <f t="shared" si="0"/>
        <v>1356000</v>
      </c>
    </row>
    <row r="17" customHeight="1" spans="3:3">
      <c r="C17">
        <f>C8-'部门收入预算表01-2'!C9</f>
        <v>0</v>
      </c>
    </row>
  </sheetData>
  <mergeCells count="12">
    <mergeCell ref="A2:O2"/>
    <mergeCell ref="A3:O3"/>
    <mergeCell ref="A4:B4"/>
    <mergeCell ref="D5:F5"/>
    <mergeCell ref="J5:O5"/>
    <mergeCell ref="A9:B9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B35" sqref="B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0"/>
      <c r="B2" s="44"/>
      <c r="C2" s="44"/>
      <c r="D2" s="44" t="s">
        <v>100</v>
      </c>
    </row>
    <row r="3" ht="41.25" customHeight="1" spans="1:1">
      <c r="A3" s="39" t="str">
        <f>"2025"&amp;"年部门财政拨款收支预算总表"</f>
        <v>2025年部门财政拨款收支预算总表</v>
      </c>
    </row>
    <row r="4" ht="17.25" customHeight="1" spans="1:4">
      <c r="A4" s="194" t="s">
        <v>1</v>
      </c>
      <c r="B4" s="195"/>
      <c r="D4" s="44" t="s">
        <v>2</v>
      </c>
    </row>
    <row r="5" ht="17.25" customHeight="1" spans="1:4">
      <c r="A5" s="196" t="s">
        <v>3</v>
      </c>
      <c r="B5" s="197"/>
      <c r="C5" s="196" t="s">
        <v>4</v>
      </c>
      <c r="D5" s="197"/>
    </row>
    <row r="6" ht="18.75" customHeight="1" spans="1:4">
      <c r="A6" s="196" t="s">
        <v>5</v>
      </c>
      <c r="B6" s="196" t="s">
        <v>6</v>
      </c>
      <c r="C6" s="196" t="s">
        <v>7</v>
      </c>
      <c r="D6" s="196" t="s">
        <v>6</v>
      </c>
    </row>
    <row r="7" ht="16.5" customHeight="1" spans="1:4">
      <c r="A7" s="198" t="s">
        <v>101</v>
      </c>
      <c r="B7" s="94"/>
      <c r="C7" s="198" t="s">
        <v>102</v>
      </c>
      <c r="D7" s="94"/>
    </row>
    <row r="8" ht="16.5" customHeight="1" spans="1:4">
      <c r="A8" s="198" t="s">
        <v>103</v>
      </c>
      <c r="B8" s="94">
        <v>3003334.04</v>
      </c>
      <c r="C8" s="198" t="s">
        <v>104</v>
      </c>
      <c r="D8" s="94"/>
    </row>
    <row r="9" ht="16.5" customHeight="1" spans="1:4">
      <c r="A9" s="198" t="s">
        <v>105</v>
      </c>
      <c r="B9" s="94"/>
      <c r="C9" s="198" t="s">
        <v>106</v>
      </c>
      <c r="D9" s="94"/>
    </row>
    <row r="10" ht="16.5" customHeight="1" spans="1:4">
      <c r="A10" s="198" t="s">
        <v>107</v>
      </c>
      <c r="B10" s="94"/>
      <c r="C10" s="198" t="s">
        <v>108</v>
      </c>
      <c r="D10" s="94"/>
    </row>
    <row r="11" ht="16.5" customHeight="1" spans="1:4">
      <c r="A11" s="198" t="s">
        <v>109</v>
      </c>
      <c r="B11" s="94"/>
      <c r="C11" s="198" t="s">
        <v>110</v>
      </c>
      <c r="D11" s="94"/>
    </row>
    <row r="12" ht="16.5" customHeight="1" spans="1:4">
      <c r="A12" s="198" t="s">
        <v>103</v>
      </c>
      <c r="B12" s="94"/>
      <c r="C12" s="198" t="s">
        <v>111</v>
      </c>
      <c r="D12" s="94">
        <v>3003334.04</v>
      </c>
    </row>
    <row r="13" ht="16.5" customHeight="1" spans="1:4">
      <c r="A13" s="199" t="s">
        <v>105</v>
      </c>
      <c r="B13" s="94"/>
      <c r="C13" s="76" t="s">
        <v>112</v>
      </c>
      <c r="D13" s="94"/>
    </row>
    <row r="14" ht="16.5" customHeight="1" spans="1:4">
      <c r="A14" s="199" t="s">
        <v>107</v>
      </c>
      <c r="B14" s="94"/>
      <c r="C14" s="76" t="s">
        <v>113</v>
      </c>
      <c r="D14" s="94"/>
    </row>
    <row r="15" ht="16.5" customHeight="1" spans="1:4">
      <c r="A15" s="200"/>
      <c r="B15" s="94"/>
      <c r="C15" s="76" t="s">
        <v>114</v>
      </c>
      <c r="D15" s="94"/>
    </row>
    <row r="16" ht="16.5" customHeight="1" spans="1:4">
      <c r="A16" s="200"/>
      <c r="B16" s="94"/>
      <c r="C16" s="76" t="s">
        <v>115</v>
      </c>
      <c r="D16" s="94"/>
    </row>
    <row r="17" ht="16.5" customHeight="1" spans="1:4">
      <c r="A17" s="200"/>
      <c r="B17" s="94"/>
      <c r="C17" s="76" t="s">
        <v>116</v>
      </c>
      <c r="D17" s="94"/>
    </row>
    <row r="18" ht="16.5" customHeight="1" spans="1:4">
      <c r="A18" s="200"/>
      <c r="B18" s="94"/>
      <c r="C18" s="76" t="s">
        <v>117</v>
      </c>
      <c r="D18" s="94"/>
    </row>
    <row r="19" ht="16.5" customHeight="1" spans="1:4">
      <c r="A19" s="200"/>
      <c r="B19" s="94"/>
      <c r="C19" s="76" t="s">
        <v>118</v>
      </c>
      <c r="D19" s="94"/>
    </row>
    <row r="20" ht="16.5" customHeight="1" spans="1:4">
      <c r="A20" s="200"/>
      <c r="B20" s="94"/>
      <c r="C20" s="76" t="s">
        <v>119</v>
      </c>
      <c r="D20" s="94"/>
    </row>
    <row r="21" ht="16.5" customHeight="1" spans="1:4">
      <c r="A21" s="200"/>
      <c r="B21" s="94"/>
      <c r="C21" s="76" t="s">
        <v>120</v>
      </c>
      <c r="D21" s="94"/>
    </row>
    <row r="22" ht="16.5" customHeight="1" spans="1:4">
      <c r="A22" s="200"/>
      <c r="B22" s="94"/>
      <c r="C22" s="76" t="s">
        <v>121</v>
      </c>
      <c r="D22" s="94"/>
    </row>
    <row r="23" ht="16.5" customHeight="1" spans="1:4">
      <c r="A23" s="200"/>
      <c r="B23" s="94"/>
      <c r="C23" s="76" t="s">
        <v>122</v>
      </c>
      <c r="D23" s="94"/>
    </row>
    <row r="24" ht="16.5" customHeight="1" spans="1:4">
      <c r="A24" s="200"/>
      <c r="B24" s="94"/>
      <c r="C24" s="76" t="s">
        <v>123</v>
      </c>
      <c r="D24" s="94"/>
    </row>
    <row r="25" ht="16.5" customHeight="1" spans="1:4">
      <c r="A25" s="200"/>
      <c r="B25" s="94"/>
      <c r="C25" s="76" t="s">
        <v>124</v>
      </c>
      <c r="D25" s="94"/>
    </row>
    <row r="26" ht="16.5" customHeight="1" spans="1:4">
      <c r="A26" s="200"/>
      <c r="B26" s="94"/>
      <c r="C26" s="76" t="s">
        <v>125</v>
      </c>
      <c r="D26" s="94"/>
    </row>
    <row r="27" ht="16.5" customHeight="1" spans="1:4">
      <c r="A27" s="200"/>
      <c r="B27" s="94"/>
      <c r="C27" s="76" t="s">
        <v>126</v>
      </c>
      <c r="D27" s="94"/>
    </row>
    <row r="28" ht="16.5" customHeight="1" spans="1:4">
      <c r="A28" s="200"/>
      <c r="B28" s="94"/>
      <c r="C28" s="76" t="s">
        <v>127</v>
      </c>
      <c r="D28" s="94"/>
    </row>
    <row r="29" ht="16.5" customHeight="1" spans="1:4">
      <c r="A29" s="200"/>
      <c r="B29" s="94"/>
      <c r="C29" s="76" t="s">
        <v>128</v>
      </c>
      <c r="D29" s="94"/>
    </row>
    <row r="30" ht="16.5" customHeight="1" spans="1:4">
      <c r="A30" s="200"/>
      <c r="B30" s="94"/>
      <c r="C30" s="76" t="s">
        <v>129</v>
      </c>
      <c r="D30" s="94"/>
    </row>
    <row r="31" ht="16.5" customHeight="1" spans="1:4">
      <c r="A31" s="200"/>
      <c r="B31" s="94"/>
      <c r="C31" s="76" t="s">
        <v>130</v>
      </c>
      <c r="D31" s="94"/>
    </row>
    <row r="32" ht="16.5" customHeight="1" spans="1:4">
      <c r="A32" s="200"/>
      <c r="B32" s="94"/>
      <c r="C32" s="199" t="s">
        <v>131</v>
      </c>
      <c r="D32" s="94"/>
    </row>
    <row r="33" ht="16.5" customHeight="1" spans="1:4">
      <c r="A33" s="200"/>
      <c r="B33" s="94"/>
      <c r="C33" s="199" t="s">
        <v>132</v>
      </c>
      <c r="D33" s="94"/>
    </row>
    <row r="34" ht="16.5" customHeight="1" spans="1:4">
      <c r="A34" s="200"/>
      <c r="B34" s="94"/>
      <c r="C34" s="28" t="s">
        <v>133</v>
      </c>
      <c r="D34" s="94"/>
    </row>
    <row r="35" ht="15" customHeight="1" spans="1:4">
      <c r="A35" s="201" t="s">
        <v>51</v>
      </c>
      <c r="B35" s="202">
        <f>B8</f>
        <v>3003334.04</v>
      </c>
      <c r="C35" s="201" t="s">
        <v>52</v>
      </c>
      <c r="D35" s="202">
        <f>D12</f>
        <v>3003334.04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62"/>
      <c r="F2" s="79"/>
      <c r="G2" s="169" t="s">
        <v>134</v>
      </c>
    </row>
    <row r="3" ht="41.25" customHeight="1" spans="1:7">
      <c r="A3" s="150" t="str">
        <f>"2025"&amp;"年一般公共预算支出预算表（按功能科目分类）"</f>
        <v>2025年一般公共预算支出预算表（按功能科目分类）</v>
      </c>
      <c r="B3" s="150"/>
      <c r="C3" s="150"/>
      <c r="D3" s="150"/>
      <c r="E3" s="150"/>
      <c r="F3" s="150"/>
      <c r="G3" s="150"/>
    </row>
    <row r="4" ht="18" customHeight="1" spans="1:7">
      <c r="A4" s="141" t="s">
        <v>1</v>
      </c>
      <c r="F4" s="147"/>
      <c r="G4" s="169" t="s">
        <v>2</v>
      </c>
    </row>
    <row r="5" ht="20.25" customHeight="1" spans="1:7">
      <c r="A5" s="190" t="s">
        <v>135</v>
      </c>
      <c r="B5" s="191"/>
      <c r="C5" s="151" t="s">
        <v>56</v>
      </c>
      <c r="D5" s="180" t="s">
        <v>76</v>
      </c>
      <c r="E5" s="11"/>
      <c r="F5" s="12"/>
      <c r="G5" s="166" t="s">
        <v>77</v>
      </c>
    </row>
    <row r="6" ht="20.25" customHeight="1" spans="1:7">
      <c r="A6" s="192" t="s">
        <v>73</v>
      </c>
      <c r="B6" s="192" t="s">
        <v>74</v>
      </c>
      <c r="C6" s="18"/>
      <c r="D6" s="156" t="s">
        <v>58</v>
      </c>
      <c r="E6" s="156" t="s">
        <v>136</v>
      </c>
      <c r="F6" s="156" t="s">
        <v>137</v>
      </c>
      <c r="G6" s="117"/>
    </row>
    <row r="7" ht="15" customHeight="1" spans="1:7">
      <c r="A7" s="67" t="s">
        <v>83</v>
      </c>
      <c r="B7" s="67" t="s">
        <v>84</v>
      </c>
      <c r="C7" s="67" t="s">
        <v>85</v>
      </c>
      <c r="D7" s="67" t="s">
        <v>86</v>
      </c>
      <c r="E7" s="67" t="s">
        <v>87</v>
      </c>
      <c r="F7" s="67" t="s">
        <v>88</v>
      </c>
      <c r="G7" s="67" t="s">
        <v>89</v>
      </c>
    </row>
    <row r="8" ht="18" customHeight="1" spans="1:7">
      <c r="A8" s="28" t="s">
        <v>98</v>
      </c>
      <c r="B8" s="28" t="s">
        <v>99</v>
      </c>
      <c r="C8" s="94">
        <f>D8+G8</f>
        <v>3003334.04</v>
      </c>
      <c r="D8" s="94">
        <v>2972534.04</v>
      </c>
      <c r="E8" s="94">
        <v>2900000.04</v>
      </c>
      <c r="F8" s="94">
        <v>72534</v>
      </c>
      <c r="G8" s="94">
        <v>30800</v>
      </c>
    </row>
    <row r="9" ht="18" customHeight="1" spans="1:7">
      <c r="A9" s="90" t="s">
        <v>138</v>
      </c>
      <c r="B9" s="193" t="s">
        <v>138</v>
      </c>
      <c r="C9" s="94">
        <f>C8</f>
        <v>3003334.04</v>
      </c>
      <c r="D9" s="94">
        <f>D8</f>
        <v>2972534.04</v>
      </c>
      <c r="E9" s="94">
        <f>E8</f>
        <v>2900000.04</v>
      </c>
      <c r="F9" s="94">
        <f>F8</f>
        <v>72534</v>
      </c>
      <c r="G9" s="94">
        <f>G8</f>
        <v>30800</v>
      </c>
    </row>
  </sheetData>
  <mergeCells count="6">
    <mergeCell ref="A3:G3"/>
    <mergeCell ref="A5:B5"/>
    <mergeCell ref="D5:F5"/>
    <mergeCell ref="A9:B9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1"/>
      <c r="B2" s="41"/>
      <c r="C2" s="41"/>
      <c r="D2" s="41"/>
      <c r="E2" s="40"/>
      <c r="F2" s="185" t="s">
        <v>139</v>
      </c>
    </row>
    <row r="3" ht="41.25" customHeight="1" spans="1:6">
      <c r="A3" s="186" t="str">
        <f>"2025"&amp;"年一般公共预算“三公”经费支出预算表"</f>
        <v>2025年一般公共预算“三公”经费支出预算表</v>
      </c>
      <c r="B3" s="41"/>
      <c r="C3" s="41"/>
      <c r="D3" s="41"/>
      <c r="E3" s="40"/>
      <c r="F3" s="41"/>
    </row>
    <row r="4" customHeight="1" spans="1:6">
      <c r="A4" s="125" t="s">
        <v>1</v>
      </c>
      <c r="B4" s="187"/>
      <c r="D4" s="41"/>
      <c r="E4" s="40"/>
      <c r="F4" s="71" t="s">
        <v>2</v>
      </c>
    </row>
    <row r="5" ht="27" customHeight="1" spans="1:6">
      <c r="A5" s="48" t="s">
        <v>140</v>
      </c>
      <c r="B5" s="48" t="s">
        <v>141</v>
      </c>
      <c r="C5" s="188" t="s">
        <v>142</v>
      </c>
      <c r="D5" s="48"/>
      <c r="E5" s="49"/>
      <c r="F5" s="48" t="s">
        <v>143</v>
      </c>
    </row>
    <row r="6" ht="28.5" customHeight="1" spans="1:6">
      <c r="A6" s="189"/>
      <c r="B6" s="53"/>
      <c r="C6" s="49" t="s">
        <v>58</v>
      </c>
      <c r="D6" s="49" t="s">
        <v>144</v>
      </c>
      <c r="E6" s="49" t="s">
        <v>145</v>
      </c>
      <c r="F6" s="54"/>
    </row>
    <row r="7" ht="17.25" customHeight="1" spans="1:6">
      <c r="A7" s="61" t="s">
        <v>83</v>
      </c>
      <c r="B7" s="61" t="s">
        <v>84</v>
      </c>
      <c r="C7" s="61" t="s">
        <v>85</v>
      </c>
      <c r="D7" s="61" t="s">
        <v>86</v>
      </c>
      <c r="E7" s="61" t="s">
        <v>87</v>
      </c>
      <c r="F7" s="61" t="s">
        <v>88</v>
      </c>
    </row>
    <row r="8" ht="17.25" customHeight="1" spans="1:6">
      <c r="A8" s="94"/>
      <c r="B8" s="94"/>
      <c r="C8" s="94"/>
      <c r="D8" s="94"/>
      <c r="E8" s="94"/>
      <c r="F8" s="94"/>
    </row>
    <row r="10" customHeight="1" spans="1:1">
      <c r="A10" t="s">
        <v>146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3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14.25" customHeight="1"/>
  <cols>
    <col min="1" max="1" width="32.85" customWidth="1"/>
    <col min="2" max="2" width="38.37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62"/>
      <c r="C2" s="173"/>
      <c r="E2" s="174"/>
      <c r="F2" s="174"/>
      <c r="G2" s="174"/>
      <c r="H2" s="174"/>
      <c r="I2" s="100"/>
      <c r="J2" s="100"/>
      <c r="K2" s="100"/>
      <c r="L2" s="100"/>
      <c r="M2" s="100"/>
      <c r="N2" s="100"/>
      <c r="R2" s="100"/>
      <c r="V2" s="173"/>
      <c r="X2" s="3" t="s">
        <v>147</v>
      </c>
    </row>
    <row r="3" ht="45.75" customHeight="1" spans="1:24">
      <c r="A3" s="73" t="str">
        <f>"2025"&amp;"年部门基本支出预算表"</f>
        <v>2025年部门基本支出预算表</v>
      </c>
      <c r="B3" s="4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"/>
      <c r="P3" s="4"/>
      <c r="Q3" s="4"/>
      <c r="R3" s="73"/>
      <c r="S3" s="73"/>
      <c r="T3" s="73"/>
      <c r="U3" s="73"/>
      <c r="V3" s="73"/>
      <c r="W3" s="73"/>
      <c r="X3" s="73"/>
    </row>
    <row r="4" ht="18.75" customHeight="1" spans="1:24">
      <c r="A4" s="141" t="s">
        <v>1</v>
      </c>
      <c r="B4" s="163"/>
      <c r="C4" s="175"/>
      <c r="D4" s="175"/>
      <c r="E4" s="175"/>
      <c r="F4" s="175"/>
      <c r="G4" s="175"/>
      <c r="H4" s="175"/>
      <c r="I4" s="126"/>
      <c r="J4" s="126"/>
      <c r="K4" s="126"/>
      <c r="L4" s="126"/>
      <c r="M4" s="126"/>
      <c r="N4" s="126"/>
      <c r="O4" s="6"/>
      <c r="P4" s="6"/>
      <c r="Q4" s="6"/>
      <c r="R4" s="126"/>
      <c r="V4" s="173"/>
      <c r="X4" s="3" t="s">
        <v>2</v>
      </c>
    </row>
    <row r="5" ht="18" customHeight="1" spans="1:24">
      <c r="A5" s="8" t="s">
        <v>148</v>
      </c>
      <c r="B5" s="8" t="s">
        <v>149</v>
      </c>
      <c r="C5" s="8" t="s">
        <v>150</v>
      </c>
      <c r="D5" s="8" t="s">
        <v>151</v>
      </c>
      <c r="E5" s="8" t="s">
        <v>152</v>
      </c>
      <c r="F5" s="8" t="s">
        <v>153</v>
      </c>
      <c r="G5" s="8" t="s">
        <v>154</v>
      </c>
      <c r="H5" s="8" t="s">
        <v>155</v>
      </c>
      <c r="I5" s="180" t="s">
        <v>156</v>
      </c>
      <c r="J5" s="96" t="s">
        <v>156</v>
      </c>
      <c r="K5" s="96"/>
      <c r="L5" s="96"/>
      <c r="M5" s="96"/>
      <c r="N5" s="96"/>
      <c r="O5" s="11"/>
      <c r="P5" s="11"/>
      <c r="Q5" s="11"/>
      <c r="R5" s="111" t="s">
        <v>62</v>
      </c>
      <c r="S5" s="96" t="s">
        <v>63</v>
      </c>
      <c r="T5" s="96"/>
      <c r="U5" s="96"/>
      <c r="V5" s="96"/>
      <c r="W5" s="96"/>
      <c r="X5" s="97"/>
    </row>
    <row r="6" ht="18" customHeight="1" spans="1:24">
      <c r="A6" s="13"/>
      <c r="B6" s="27"/>
      <c r="C6" s="153"/>
      <c r="D6" s="13"/>
      <c r="E6" s="13"/>
      <c r="F6" s="13"/>
      <c r="G6" s="13"/>
      <c r="H6" s="13"/>
      <c r="I6" s="151" t="s">
        <v>157</v>
      </c>
      <c r="J6" s="180" t="s">
        <v>59</v>
      </c>
      <c r="K6" s="96"/>
      <c r="L6" s="96"/>
      <c r="M6" s="96"/>
      <c r="N6" s="97"/>
      <c r="O6" s="10" t="s">
        <v>158</v>
      </c>
      <c r="P6" s="11"/>
      <c r="Q6" s="12"/>
      <c r="R6" s="8" t="s">
        <v>62</v>
      </c>
      <c r="S6" s="180" t="s">
        <v>63</v>
      </c>
      <c r="T6" s="111" t="s">
        <v>65</v>
      </c>
      <c r="U6" s="96" t="s">
        <v>63</v>
      </c>
      <c r="V6" s="111" t="s">
        <v>67</v>
      </c>
      <c r="W6" s="111" t="s">
        <v>68</v>
      </c>
      <c r="X6" s="184" t="s">
        <v>69</v>
      </c>
    </row>
    <row r="7" ht="19.5" customHeight="1" spans="1:24">
      <c r="A7" s="27"/>
      <c r="B7" s="27"/>
      <c r="C7" s="27"/>
      <c r="D7" s="27"/>
      <c r="E7" s="27"/>
      <c r="F7" s="27"/>
      <c r="G7" s="27"/>
      <c r="H7" s="27"/>
      <c r="I7" s="27"/>
      <c r="J7" s="181" t="s">
        <v>159</v>
      </c>
      <c r="K7" s="8" t="s">
        <v>160</v>
      </c>
      <c r="L7" s="8" t="s">
        <v>161</v>
      </c>
      <c r="M7" s="8" t="s">
        <v>162</v>
      </c>
      <c r="N7" s="8" t="s">
        <v>163</v>
      </c>
      <c r="O7" s="8" t="s">
        <v>59</v>
      </c>
      <c r="P7" s="8" t="s">
        <v>60</v>
      </c>
      <c r="Q7" s="8" t="s">
        <v>61</v>
      </c>
      <c r="R7" s="27"/>
      <c r="S7" s="8" t="s">
        <v>58</v>
      </c>
      <c r="T7" s="8" t="s">
        <v>65</v>
      </c>
      <c r="U7" s="8" t="s">
        <v>164</v>
      </c>
      <c r="V7" s="8" t="s">
        <v>67</v>
      </c>
      <c r="W7" s="8" t="s">
        <v>68</v>
      </c>
      <c r="X7" s="8" t="s">
        <v>69</v>
      </c>
    </row>
    <row r="8" ht="37.5" customHeight="1" spans="1:24">
      <c r="A8" s="176"/>
      <c r="B8" s="18"/>
      <c r="C8" s="176"/>
      <c r="D8" s="176"/>
      <c r="E8" s="176"/>
      <c r="F8" s="176"/>
      <c r="G8" s="176"/>
      <c r="H8" s="176"/>
      <c r="I8" s="176"/>
      <c r="J8" s="182" t="s">
        <v>58</v>
      </c>
      <c r="K8" s="16" t="s">
        <v>165</v>
      </c>
      <c r="L8" s="16" t="s">
        <v>161</v>
      </c>
      <c r="M8" s="16" t="s">
        <v>162</v>
      </c>
      <c r="N8" s="16" t="s">
        <v>163</v>
      </c>
      <c r="O8" s="16" t="s">
        <v>161</v>
      </c>
      <c r="P8" s="16" t="s">
        <v>162</v>
      </c>
      <c r="Q8" s="16" t="s">
        <v>163</v>
      </c>
      <c r="R8" s="16" t="s">
        <v>62</v>
      </c>
      <c r="S8" s="16" t="s">
        <v>58</v>
      </c>
      <c r="T8" s="16" t="s">
        <v>65</v>
      </c>
      <c r="U8" s="16" t="s">
        <v>164</v>
      </c>
      <c r="V8" s="16" t="s">
        <v>67</v>
      </c>
      <c r="W8" s="16" t="s">
        <v>68</v>
      </c>
      <c r="X8" s="16" t="s">
        <v>69</v>
      </c>
    </row>
    <row r="9" customHeight="1" spans="1:24">
      <c r="A9" s="34">
        <v>1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  <c r="L9" s="34">
        <v>12</v>
      </c>
      <c r="M9" s="34">
        <v>13</v>
      </c>
      <c r="N9" s="34">
        <v>14</v>
      </c>
      <c r="O9" s="34">
        <v>15</v>
      </c>
      <c r="P9" s="34">
        <v>16</v>
      </c>
      <c r="Q9" s="34">
        <v>17</v>
      </c>
      <c r="R9" s="34">
        <v>18</v>
      </c>
      <c r="S9" s="34">
        <v>19</v>
      </c>
      <c r="T9" s="34">
        <v>20</v>
      </c>
      <c r="U9" s="34">
        <v>21</v>
      </c>
      <c r="V9" s="34">
        <v>22</v>
      </c>
      <c r="W9" s="34">
        <v>23</v>
      </c>
      <c r="X9" s="34">
        <v>24</v>
      </c>
    </row>
    <row r="10" customHeight="1" spans="1:24">
      <c r="A10" s="177" t="s">
        <v>166</v>
      </c>
      <c r="B10" s="177" t="s">
        <v>71</v>
      </c>
      <c r="C10" s="231" t="s">
        <v>167</v>
      </c>
      <c r="D10" s="177" t="s">
        <v>168</v>
      </c>
      <c r="E10" s="177" t="s">
        <v>98</v>
      </c>
      <c r="F10" s="177" t="s">
        <v>99</v>
      </c>
      <c r="G10" s="177" t="s">
        <v>169</v>
      </c>
      <c r="H10" s="177" t="s">
        <v>170</v>
      </c>
      <c r="I10" s="170">
        <v>53900</v>
      </c>
      <c r="J10" s="170">
        <v>53900</v>
      </c>
      <c r="K10" s="171"/>
      <c r="L10" s="171"/>
      <c r="M10" s="171"/>
      <c r="N10" s="170">
        <v>53900</v>
      </c>
      <c r="O10" s="171"/>
      <c r="P10" s="171"/>
      <c r="Q10" s="171"/>
      <c r="R10" s="171"/>
      <c r="S10" s="171"/>
      <c r="T10" s="171"/>
      <c r="U10" s="171"/>
      <c r="V10" s="171"/>
      <c r="W10" s="171"/>
      <c r="X10" s="171"/>
    </row>
    <row r="11" customHeight="1" spans="1:24">
      <c r="A11" s="177" t="s">
        <v>166</v>
      </c>
      <c r="B11" s="177" t="s">
        <v>71</v>
      </c>
      <c r="C11" s="231" t="s">
        <v>171</v>
      </c>
      <c r="D11" s="177" t="s">
        <v>172</v>
      </c>
      <c r="E11" s="177" t="s">
        <v>98</v>
      </c>
      <c r="F11" s="177" t="s">
        <v>99</v>
      </c>
      <c r="G11" s="177" t="s">
        <v>173</v>
      </c>
      <c r="H11" s="177" t="s">
        <v>174</v>
      </c>
      <c r="I11" s="170">
        <v>2900000.04</v>
      </c>
      <c r="J11" s="170">
        <v>2900000.04</v>
      </c>
      <c r="K11" s="171"/>
      <c r="L11" s="171"/>
      <c r="M11" s="171"/>
      <c r="N11" s="170">
        <v>2900000.04</v>
      </c>
      <c r="O11" s="171"/>
      <c r="P11" s="171"/>
      <c r="Q11" s="171"/>
      <c r="R11" s="171"/>
      <c r="S11" s="171"/>
      <c r="T11" s="171"/>
      <c r="U11" s="171"/>
      <c r="V11" s="171"/>
      <c r="W11" s="171"/>
      <c r="X11" s="171"/>
    </row>
    <row r="12" customHeight="1" spans="1:24">
      <c r="A12" s="177" t="s">
        <v>166</v>
      </c>
      <c r="B12" s="177" t="s">
        <v>71</v>
      </c>
      <c r="C12" s="231" t="s">
        <v>175</v>
      </c>
      <c r="D12" s="177" t="s">
        <v>176</v>
      </c>
      <c r="E12" s="177" t="s">
        <v>98</v>
      </c>
      <c r="F12" s="177" t="s">
        <v>99</v>
      </c>
      <c r="G12" s="177" t="s">
        <v>169</v>
      </c>
      <c r="H12" s="177" t="s">
        <v>170</v>
      </c>
      <c r="I12" s="170">
        <v>18634</v>
      </c>
      <c r="J12" s="170">
        <v>18634</v>
      </c>
      <c r="K12" s="171"/>
      <c r="L12" s="171"/>
      <c r="M12" s="171"/>
      <c r="N12" s="170">
        <v>18634</v>
      </c>
      <c r="O12" s="171"/>
      <c r="P12" s="171"/>
      <c r="Q12" s="171"/>
      <c r="R12" s="171"/>
      <c r="S12" s="171"/>
      <c r="T12" s="171"/>
      <c r="U12" s="171"/>
      <c r="V12" s="171"/>
      <c r="W12" s="171"/>
      <c r="X12" s="171"/>
    </row>
    <row r="13" ht="17.25" customHeight="1" spans="1:24">
      <c r="A13" s="31" t="s">
        <v>138</v>
      </c>
      <c r="B13" s="32"/>
      <c r="C13" s="178"/>
      <c r="D13" s="178"/>
      <c r="E13" s="178"/>
      <c r="F13" s="178"/>
      <c r="G13" s="178"/>
      <c r="H13" s="179"/>
      <c r="I13" s="183">
        <f>SUM(I10:I12)</f>
        <v>2972534.04</v>
      </c>
      <c r="J13" s="183">
        <f t="shared" ref="J13:X13" si="0">SUM(J10:J12)</f>
        <v>2972534.04</v>
      </c>
      <c r="K13" s="183">
        <f t="shared" si="0"/>
        <v>0</v>
      </c>
      <c r="L13" s="183">
        <f t="shared" si="0"/>
        <v>0</v>
      </c>
      <c r="M13" s="183">
        <f t="shared" si="0"/>
        <v>0</v>
      </c>
      <c r="N13" s="183">
        <f t="shared" si="0"/>
        <v>2972534.04</v>
      </c>
      <c r="O13" s="183">
        <f t="shared" si="0"/>
        <v>0</v>
      </c>
      <c r="P13" s="183">
        <f t="shared" si="0"/>
        <v>0</v>
      </c>
      <c r="Q13" s="183">
        <f t="shared" si="0"/>
        <v>0</v>
      </c>
      <c r="R13" s="183">
        <f t="shared" si="0"/>
        <v>0</v>
      </c>
      <c r="S13" s="183">
        <f t="shared" si="0"/>
        <v>0</v>
      </c>
      <c r="T13" s="183">
        <f t="shared" si="0"/>
        <v>0</v>
      </c>
      <c r="U13" s="183">
        <f t="shared" si="0"/>
        <v>0</v>
      </c>
      <c r="V13" s="183">
        <f t="shared" si="0"/>
        <v>0</v>
      </c>
      <c r="W13" s="183">
        <f t="shared" si="0"/>
        <v>0</v>
      </c>
      <c r="X13" s="183">
        <f t="shared" si="0"/>
        <v>0</v>
      </c>
    </row>
  </sheetData>
  <mergeCells count="31">
    <mergeCell ref="A3:X3"/>
    <mergeCell ref="A4:H4"/>
    <mergeCell ref="I5:X5"/>
    <mergeCell ref="J6:N6"/>
    <mergeCell ref="O6:Q6"/>
    <mergeCell ref="S6:X6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pane ySplit="1" topLeftCell="A2" activePane="bottomLeft" state="frozen"/>
      <selection/>
      <selection pane="bottomLeft" activeCell="C28" sqref="C28"/>
    </sheetView>
  </sheetViews>
  <sheetFormatPr defaultColWidth="9.14166666666667" defaultRowHeight="14.25" customHeight="1"/>
  <cols>
    <col min="1" max="1" width="13.375" customWidth="1"/>
    <col min="2" max="2" width="20.875" customWidth="1"/>
    <col min="3" max="3" width="45.625" customWidth="1"/>
    <col min="4" max="4" width="38.37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62"/>
      <c r="E2" s="2"/>
      <c r="F2" s="2"/>
      <c r="G2" s="2"/>
      <c r="H2" s="2"/>
      <c r="U2" s="162"/>
      <c r="W2" s="169" t="s">
        <v>177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141" t="s">
        <v>1</v>
      </c>
      <c r="B4" s="163"/>
      <c r="C4" s="163"/>
      <c r="D4" s="163"/>
      <c r="E4" s="163"/>
      <c r="F4" s="163"/>
      <c r="G4" s="163"/>
      <c r="H4" s="163"/>
      <c r="I4" s="6"/>
      <c r="J4" s="6"/>
      <c r="K4" s="6"/>
      <c r="L4" s="6"/>
      <c r="M4" s="6"/>
      <c r="N4" s="6"/>
      <c r="O4" s="6"/>
      <c r="P4" s="6"/>
      <c r="Q4" s="6"/>
      <c r="U4" s="162"/>
      <c r="W4" s="144" t="s">
        <v>2</v>
      </c>
    </row>
    <row r="5" ht="21.75" customHeight="1" spans="1:23">
      <c r="A5" s="8" t="s">
        <v>178</v>
      </c>
      <c r="B5" s="9" t="s">
        <v>150</v>
      </c>
      <c r="C5" s="8" t="s">
        <v>151</v>
      </c>
      <c r="D5" s="8" t="s">
        <v>179</v>
      </c>
      <c r="E5" s="9" t="s">
        <v>152</v>
      </c>
      <c r="F5" s="9" t="s">
        <v>153</v>
      </c>
      <c r="G5" s="9" t="s">
        <v>180</v>
      </c>
      <c r="H5" s="9" t="s">
        <v>181</v>
      </c>
      <c r="I5" s="26" t="s">
        <v>56</v>
      </c>
      <c r="J5" s="10" t="s">
        <v>182</v>
      </c>
      <c r="K5" s="11"/>
      <c r="L5" s="11"/>
      <c r="M5" s="12"/>
      <c r="N5" s="10" t="s">
        <v>158</v>
      </c>
      <c r="O5" s="11"/>
      <c r="P5" s="12"/>
      <c r="Q5" s="9" t="s">
        <v>62</v>
      </c>
      <c r="R5" s="10" t="s">
        <v>63</v>
      </c>
      <c r="S5" s="11"/>
      <c r="T5" s="11"/>
      <c r="U5" s="11"/>
      <c r="V5" s="11"/>
      <c r="W5" s="12"/>
    </row>
    <row r="6" ht="21.75" customHeight="1" spans="1:23">
      <c r="A6" s="13"/>
      <c r="B6" s="27"/>
      <c r="C6" s="13"/>
      <c r="D6" s="13"/>
      <c r="E6" s="14"/>
      <c r="F6" s="14"/>
      <c r="G6" s="14"/>
      <c r="H6" s="14"/>
      <c r="I6" s="27"/>
      <c r="J6" s="165" t="s">
        <v>59</v>
      </c>
      <c r="K6" s="166"/>
      <c r="L6" s="9" t="s">
        <v>60</v>
      </c>
      <c r="M6" s="9" t="s">
        <v>61</v>
      </c>
      <c r="N6" s="9" t="s">
        <v>59</v>
      </c>
      <c r="O6" s="9" t="s">
        <v>60</v>
      </c>
      <c r="P6" s="9" t="s">
        <v>61</v>
      </c>
      <c r="Q6" s="14"/>
      <c r="R6" s="9" t="s">
        <v>58</v>
      </c>
      <c r="S6" s="9" t="s">
        <v>65</v>
      </c>
      <c r="T6" s="9" t="s">
        <v>164</v>
      </c>
      <c r="U6" s="9" t="s">
        <v>67</v>
      </c>
      <c r="V6" s="9" t="s">
        <v>68</v>
      </c>
      <c r="W6" s="9" t="s">
        <v>69</v>
      </c>
    </row>
    <row r="7" ht="21" customHeight="1" spans="1:23">
      <c r="A7" s="27"/>
      <c r="B7" s="27"/>
      <c r="C7" s="27"/>
      <c r="D7" s="27"/>
      <c r="E7" s="27"/>
      <c r="F7" s="27"/>
      <c r="G7" s="27"/>
      <c r="H7" s="27"/>
      <c r="I7" s="27"/>
      <c r="J7" s="167" t="s">
        <v>58</v>
      </c>
      <c r="K7" s="11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ht="39.75" customHeight="1" spans="1:23">
      <c r="A8" s="16"/>
      <c r="B8" s="18"/>
      <c r="C8" s="16"/>
      <c r="D8" s="16"/>
      <c r="E8" s="17"/>
      <c r="F8" s="17"/>
      <c r="G8" s="17"/>
      <c r="H8" s="17"/>
      <c r="I8" s="18"/>
      <c r="J8" s="74" t="s">
        <v>58</v>
      </c>
      <c r="K8" s="74" t="s">
        <v>183</v>
      </c>
      <c r="L8" s="17"/>
      <c r="M8" s="17"/>
      <c r="N8" s="17"/>
      <c r="O8" s="17"/>
      <c r="P8" s="17"/>
      <c r="Q8" s="17"/>
      <c r="R8" s="17"/>
      <c r="S8" s="17"/>
      <c r="T8" s="17"/>
      <c r="U8" s="18"/>
      <c r="V8" s="17"/>
      <c r="W8" s="17"/>
    </row>
    <row r="9" ht="15" customHeight="1" spans="1:23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34">
        <v>12</v>
      </c>
      <c r="M9" s="34">
        <v>13</v>
      </c>
      <c r="N9" s="34">
        <v>14</v>
      </c>
      <c r="O9" s="34">
        <v>15</v>
      </c>
      <c r="P9" s="34">
        <v>16</v>
      </c>
      <c r="Q9" s="34">
        <v>17</v>
      </c>
      <c r="R9" s="34">
        <v>18</v>
      </c>
      <c r="S9" s="34">
        <v>19</v>
      </c>
      <c r="T9" s="34">
        <v>20</v>
      </c>
      <c r="U9" s="19">
        <v>21</v>
      </c>
      <c r="V9" s="34">
        <v>22</v>
      </c>
      <c r="W9" s="19">
        <v>23</v>
      </c>
    </row>
    <row r="10" ht="15" customHeight="1" spans="1:23">
      <c r="A10" s="19" t="s">
        <v>184</v>
      </c>
      <c r="B10" s="232" t="s">
        <v>185</v>
      </c>
      <c r="C10" s="164" t="s">
        <v>186</v>
      </c>
      <c r="D10" s="19" t="s">
        <v>71</v>
      </c>
      <c r="E10" s="164" t="s">
        <v>98</v>
      </c>
      <c r="F10" s="164" t="s">
        <v>99</v>
      </c>
      <c r="G10" s="164" t="s">
        <v>187</v>
      </c>
      <c r="H10" s="164" t="s">
        <v>188</v>
      </c>
      <c r="I10" s="168">
        <f>J10+R10</f>
        <v>323200</v>
      </c>
      <c r="J10" s="19"/>
      <c r="K10" s="19"/>
      <c r="L10" s="34"/>
      <c r="M10" s="34"/>
      <c r="N10" s="34"/>
      <c r="O10" s="34"/>
      <c r="P10" s="34"/>
      <c r="Q10" s="34"/>
      <c r="R10" s="170">
        <f>W10</f>
        <v>323200</v>
      </c>
      <c r="S10" s="171"/>
      <c r="T10" s="171"/>
      <c r="U10" s="168"/>
      <c r="V10" s="171"/>
      <c r="W10" s="172">
        <v>323200</v>
      </c>
    </row>
    <row r="11" ht="15" customHeight="1" spans="1:23">
      <c r="A11" s="19" t="s">
        <v>184</v>
      </c>
      <c r="B11" s="232" t="s">
        <v>189</v>
      </c>
      <c r="C11" s="164" t="s">
        <v>190</v>
      </c>
      <c r="D11" s="19" t="s">
        <v>71</v>
      </c>
      <c r="E11" s="164" t="s">
        <v>98</v>
      </c>
      <c r="F11" s="164" t="s">
        <v>99</v>
      </c>
      <c r="G11" s="164" t="s">
        <v>191</v>
      </c>
      <c r="H11" s="164" t="s">
        <v>192</v>
      </c>
      <c r="I11" s="168">
        <f t="shared" ref="I11:I18" si="0">J11+R11</f>
        <v>100000</v>
      </c>
      <c r="J11" s="19"/>
      <c r="K11" s="19"/>
      <c r="L11" s="34"/>
      <c r="M11" s="34"/>
      <c r="N11" s="34"/>
      <c r="O11" s="34"/>
      <c r="P11" s="34"/>
      <c r="Q11" s="34"/>
      <c r="R11" s="170">
        <f t="shared" ref="R11:R18" si="1">W11</f>
        <v>100000</v>
      </c>
      <c r="S11" s="171"/>
      <c r="T11" s="171"/>
      <c r="U11" s="168"/>
      <c r="V11" s="171"/>
      <c r="W11" s="172">
        <v>100000</v>
      </c>
    </row>
    <row r="12" ht="15" customHeight="1" spans="1:23">
      <c r="A12" s="19" t="s">
        <v>184</v>
      </c>
      <c r="B12" s="232" t="s">
        <v>189</v>
      </c>
      <c r="C12" s="164" t="s">
        <v>190</v>
      </c>
      <c r="D12" s="19" t="s">
        <v>71</v>
      </c>
      <c r="E12" s="164" t="s">
        <v>98</v>
      </c>
      <c r="F12" s="164" t="s">
        <v>99</v>
      </c>
      <c r="G12" s="164" t="s">
        <v>193</v>
      </c>
      <c r="H12" s="164" t="s">
        <v>194</v>
      </c>
      <c r="I12" s="168">
        <f t="shared" si="0"/>
        <v>50000</v>
      </c>
      <c r="J12" s="19"/>
      <c r="K12" s="19"/>
      <c r="L12" s="34"/>
      <c r="M12" s="34"/>
      <c r="N12" s="34"/>
      <c r="O12" s="34"/>
      <c r="P12" s="34"/>
      <c r="Q12" s="34"/>
      <c r="R12" s="170">
        <f t="shared" si="1"/>
        <v>50000</v>
      </c>
      <c r="S12" s="171"/>
      <c r="T12" s="171"/>
      <c r="U12" s="168"/>
      <c r="V12" s="171"/>
      <c r="W12" s="172">
        <v>50000</v>
      </c>
    </row>
    <row r="13" ht="15" customHeight="1" spans="1:23">
      <c r="A13" s="19" t="s">
        <v>184</v>
      </c>
      <c r="B13" s="232" t="s">
        <v>189</v>
      </c>
      <c r="C13" s="164" t="s">
        <v>190</v>
      </c>
      <c r="D13" s="19" t="s">
        <v>71</v>
      </c>
      <c r="E13" s="164" t="s">
        <v>98</v>
      </c>
      <c r="F13" s="164" t="s">
        <v>99</v>
      </c>
      <c r="G13" s="164" t="s">
        <v>195</v>
      </c>
      <c r="H13" s="164" t="s">
        <v>196</v>
      </c>
      <c r="I13" s="168">
        <f t="shared" si="0"/>
        <v>720751.73</v>
      </c>
      <c r="J13" s="19"/>
      <c r="K13" s="19"/>
      <c r="L13" s="34"/>
      <c r="M13" s="34"/>
      <c r="N13" s="34"/>
      <c r="O13" s="34"/>
      <c r="P13" s="34"/>
      <c r="Q13" s="34"/>
      <c r="R13" s="170">
        <f t="shared" si="1"/>
        <v>720751.73</v>
      </c>
      <c r="S13" s="171"/>
      <c r="T13" s="171"/>
      <c r="U13" s="168"/>
      <c r="V13" s="171"/>
      <c r="W13" s="172">
        <v>720751.73</v>
      </c>
    </row>
    <row r="14" ht="15" customHeight="1" spans="1:23">
      <c r="A14" s="19" t="s">
        <v>184</v>
      </c>
      <c r="B14" s="232" t="s">
        <v>189</v>
      </c>
      <c r="C14" s="164" t="s">
        <v>190</v>
      </c>
      <c r="D14" s="19" t="s">
        <v>71</v>
      </c>
      <c r="E14" s="164" t="s">
        <v>98</v>
      </c>
      <c r="F14" s="164" t="s">
        <v>99</v>
      </c>
      <c r="G14" s="164" t="s">
        <v>197</v>
      </c>
      <c r="H14" s="164" t="s">
        <v>198</v>
      </c>
      <c r="I14" s="168">
        <f t="shared" si="0"/>
        <v>50000</v>
      </c>
      <c r="J14" s="19"/>
      <c r="K14" s="19"/>
      <c r="L14" s="34"/>
      <c r="M14" s="34"/>
      <c r="N14" s="34"/>
      <c r="O14" s="34"/>
      <c r="P14" s="34"/>
      <c r="Q14" s="34"/>
      <c r="R14" s="170">
        <f t="shared" si="1"/>
        <v>50000</v>
      </c>
      <c r="S14" s="171"/>
      <c r="T14" s="171"/>
      <c r="U14" s="168"/>
      <c r="V14" s="171"/>
      <c r="W14" s="172">
        <v>50000</v>
      </c>
    </row>
    <row r="15" ht="15" customHeight="1" spans="1:23">
      <c r="A15" s="19" t="s">
        <v>184</v>
      </c>
      <c r="B15" s="232" t="s">
        <v>189</v>
      </c>
      <c r="C15" s="164" t="s">
        <v>190</v>
      </c>
      <c r="D15" s="19" t="s">
        <v>71</v>
      </c>
      <c r="E15" s="164" t="s">
        <v>98</v>
      </c>
      <c r="F15" s="164" t="s">
        <v>99</v>
      </c>
      <c r="G15" s="164" t="s">
        <v>169</v>
      </c>
      <c r="H15" s="164" t="s">
        <v>170</v>
      </c>
      <c r="I15" s="168">
        <f t="shared" si="0"/>
        <v>50000</v>
      </c>
      <c r="J15" s="19"/>
      <c r="K15" s="19"/>
      <c r="L15" s="34"/>
      <c r="M15" s="34"/>
      <c r="N15" s="34"/>
      <c r="O15" s="34"/>
      <c r="P15" s="34"/>
      <c r="Q15" s="34"/>
      <c r="R15" s="170">
        <f t="shared" si="1"/>
        <v>50000</v>
      </c>
      <c r="S15" s="171"/>
      <c r="T15" s="171"/>
      <c r="U15" s="168"/>
      <c r="V15" s="171"/>
      <c r="W15" s="172">
        <v>50000</v>
      </c>
    </row>
    <row r="16" ht="15" customHeight="1" spans="1:23">
      <c r="A16" s="19" t="s">
        <v>184</v>
      </c>
      <c r="B16" s="232" t="s">
        <v>189</v>
      </c>
      <c r="C16" s="164" t="s">
        <v>190</v>
      </c>
      <c r="D16" s="19" t="s">
        <v>71</v>
      </c>
      <c r="E16" s="164" t="s">
        <v>98</v>
      </c>
      <c r="F16" s="164" t="s">
        <v>99</v>
      </c>
      <c r="G16" s="164" t="s">
        <v>199</v>
      </c>
      <c r="H16" s="164" t="s">
        <v>200</v>
      </c>
      <c r="I16" s="168">
        <f t="shared" si="0"/>
        <v>29248.27</v>
      </c>
      <c r="J16" s="19"/>
      <c r="K16" s="19"/>
      <c r="L16" s="34"/>
      <c r="M16" s="34"/>
      <c r="N16" s="34"/>
      <c r="O16" s="34"/>
      <c r="P16" s="34"/>
      <c r="Q16" s="34"/>
      <c r="R16" s="170">
        <f t="shared" si="1"/>
        <v>29248.27</v>
      </c>
      <c r="S16" s="171"/>
      <c r="T16" s="171"/>
      <c r="U16" s="168"/>
      <c r="V16" s="171"/>
      <c r="W16" s="172">
        <v>29248.27</v>
      </c>
    </row>
    <row r="17" ht="15" customHeight="1" spans="1:23">
      <c r="A17" s="19" t="s">
        <v>184</v>
      </c>
      <c r="B17" s="232" t="s">
        <v>201</v>
      </c>
      <c r="C17" s="164" t="s">
        <v>202</v>
      </c>
      <c r="D17" s="19" t="s">
        <v>71</v>
      </c>
      <c r="E17" s="164" t="s">
        <v>98</v>
      </c>
      <c r="F17" s="164" t="s">
        <v>99</v>
      </c>
      <c r="G17" s="164" t="s">
        <v>187</v>
      </c>
      <c r="H17" s="164" t="s">
        <v>188</v>
      </c>
      <c r="I17" s="168">
        <f t="shared" si="0"/>
        <v>30800</v>
      </c>
      <c r="J17" s="168">
        <v>30800</v>
      </c>
      <c r="K17" s="168">
        <v>30800</v>
      </c>
      <c r="L17" s="34"/>
      <c r="M17" s="34"/>
      <c r="N17" s="34"/>
      <c r="O17" s="34"/>
      <c r="P17" s="34"/>
      <c r="Q17" s="34"/>
      <c r="R17" s="170">
        <f t="shared" si="1"/>
        <v>0</v>
      </c>
      <c r="S17" s="171"/>
      <c r="T17" s="171"/>
      <c r="U17" s="168"/>
      <c r="V17" s="171"/>
      <c r="W17" s="172"/>
    </row>
    <row r="18" ht="15" customHeight="1" spans="1:23">
      <c r="A18" s="19" t="s">
        <v>184</v>
      </c>
      <c r="B18" s="232" t="s">
        <v>203</v>
      </c>
      <c r="C18" s="164" t="s">
        <v>204</v>
      </c>
      <c r="D18" s="19" t="s">
        <v>71</v>
      </c>
      <c r="E18" s="164" t="s">
        <v>98</v>
      </c>
      <c r="F18" s="164" t="s">
        <v>99</v>
      </c>
      <c r="G18" s="164" t="s">
        <v>169</v>
      </c>
      <c r="H18" s="164" t="s">
        <v>170</v>
      </c>
      <c r="I18" s="168">
        <f t="shared" si="0"/>
        <v>2000</v>
      </c>
      <c r="J18" s="19"/>
      <c r="K18" s="19"/>
      <c r="L18" s="34"/>
      <c r="M18" s="34"/>
      <c r="N18" s="34"/>
      <c r="O18" s="34"/>
      <c r="P18" s="34"/>
      <c r="Q18" s="34"/>
      <c r="R18" s="170">
        <f t="shared" si="1"/>
        <v>2000</v>
      </c>
      <c r="S18" s="171"/>
      <c r="T18" s="171"/>
      <c r="U18" s="168"/>
      <c r="V18" s="171"/>
      <c r="W18" s="172">
        <v>2000</v>
      </c>
    </row>
    <row r="19" ht="18.75" customHeight="1" spans="1:23">
      <c r="A19" s="31" t="s">
        <v>138</v>
      </c>
      <c r="B19" s="32"/>
      <c r="C19" s="32"/>
      <c r="D19" s="32"/>
      <c r="E19" s="32"/>
      <c r="F19" s="32"/>
      <c r="G19" s="32"/>
      <c r="H19" s="33"/>
      <c r="I19" s="94">
        <f>SUM(I10:I18)</f>
        <v>1356000</v>
      </c>
      <c r="J19" s="94">
        <f t="shared" ref="J19:W19" si="2">SUM(J10:J18)</f>
        <v>30800</v>
      </c>
      <c r="K19" s="94">
        <f t="shared" si="2"/>
        <v>30800</v>
      </c>
      <c r="L19" s="94">
        <f t="shared" si="2"/>
        <v>0</v>
      </c>
      <c r="M19" s="94">
        <f t="shared" si="2"/>
        <v>0</v>
      </c>
      <c r="N19" s="94">
        <f t="shared" si="2"/>
        <v>0</v>
      </c>
      <c r="O19" s="94">
        <f t="shared" si="2"/>
        <v>0</v>
      </c>
      <c r="P19" s="94">
        <f t="shared" si="2"/>
        <v>0</v>
      </c>
      <c r="Q19" s="94">
        <f t="shared" si="2"/>
        <v>0</v>
      </c>
      <c r="R19" s="94">
        <f t="shared" si="2"/>
        <v>1325200</v>
      </c>
      <c r="S19" s="94">
        <f t="shared" si="2"/>
        <v>0</v>
      </c>
      <c r="T19" s="94">
        <f t="shared" si="2"/>
        <v>0</v>
      </c>
      <c r="U19" s="94">
        <f t="shared" si="2"/>
        <v>0</v>
      </c>
      <c r="V19" s="94">
        <f t="shared" si="2"/>
        <v>0</v>
      </c>
      <c r="W19" s="94">
        <f t="shared" si="2"/>
        <v>1325200</v>
      </c>
    </row>
  </sheetData>
  <mergeCells count="28">
    <mergeCell ref="A3:W3"/>
    <mergeCell ref="A4:H4"/>
    <mergeCell ref="J5:M5"/>
    <mergeCell ref="N5:P5"/>
    <mergeCell ref="R5:W5"/>
    <mergeCell ref="A19:H19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workbookViewId="0">
      <pane ySplit="1" topLeftCell="A2" activePane="bottomLeft" state="frozen"/>
      <selection/>
      <selection pane="bottomLeft" activeCell="A7" sqref="$A7:$XFD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205</v>
      </c>
    </row>
    <row r="3" ht="39.75" customHeight="1" spans="1:10">
      <c r="A3" s="72" t="str">
        <f>"2025"&amp;"年部门项目支出绩效目标表"</f>
        <v>2025年部门项目支出绩效目标表</v>
      </c>
      <c r="B3" s="4"/>
      <c r="C3" s="4"/>
      <c r="D3" s="4"/>
      <c r="E3" s="4"/>
      <c r="F3" s="73"/>
      <c r="G3" s="4"/>
      <c r="H3" s="73"/>
      <c r="I3" s="73"/>
      <c r="J3" s="4"/>
    </row>
    <row r="4" ht="17.25" customHeight="1" spans="1:1">
      <c r="A4" s="141" t="s">
        <v>1</v>
      </c>
    </row>
    <row r="5" ht="44.25" customHeight="1" spans="1:10">
      <c r="A5" s="74" t="s">
        <v>151</v>
      </c>
      <c r="B5" s="74" t="s">
        <v>206</v>
      </c>
      <c r="C5" s="74" t="s">
        <v>207</v>
      </c>
      <c r="D5" s="74" t="s">
        <v>208</v>
      </c>
      <c r="E5" s="74" t="s">
        <v>209</v>
      </c>
      <c r="F5" s="75" t="s">
        <v>210</v>
      </c>
      <c r="G5" s="74" t="s">
        <v>211</v>
      </c>
      <c r="H5" s="75" t="s">
        <v>212</v>
      </c>
      <c r="I5" s="75" t="s">
        <v>213</v>
      </c>
      <c r="J5" s="74" t="s">
        <v>214</v>
      </c>
    </row>
    <row r="6" ht="18.75" customHeight="1" spans="1:10">
      <c r="A6" s="160">
        <v>1</v>
      </c>
      <c r="B6" s="160">
        <v>2</v>
      </c>
      <c r="C6" s="160">
        <v>3</v>
      </c>
      <c r="D6" s="160">
        <v>4</v>
      </c>
      <c r="E6" s="160">
        <v>5</v>
      </c>
      <c r="F6" s="34">
        <v>6</v>
      </c>
      <c r="G6" s="160">
        <v>7</v>
      </c>
      <c r="H6" s="34">
        <v>8</v>
      </c>
      <c r="I6" s="34">
        <v>9</v>
      </c>
      <c r="J6" s="160">
        <v>10</v>
      </c>
    </row>
    <row r="7" ht="41" customHeight="1" spans="1:10">
      <c r="A7" s="161" t="s">
        <v>71</v>
      </c>
      <c r="B7" s="161"/>
      <c r="C7" s="161"/>
      <c r="D7" s="161"/>
      <c r="E7" s="161"/>
      <c r="F7" s="161"/>
      <c r="G7" s="161"/>
      <c r="H7" s="161"/>
      <c r="I7" s="161"/>
      <c r="J7" s="161"/>
    </row>
    <row r="8" ht="50" customHeight="1" spans="1:10">
      <c r="A8" s="161" t="s">
        <v>190</v>
      </c>
      <c r="B8" s="161" t="s">
        <v>215</v>
      </c>
      <c r="C8" s="161" t="s">
        <v>216</v>
      </c>
      <c r="D8" s="161" t="s">
        <v>217</v>
      </c>
      <c r="E8" s="161" t="s">
        <v>218</v>
      </c>
      <c r="F8" s="161" t="s">
        <v>219</v>
      </c>
      <c r="G8" s="161" t="s">
        <v>220</v>
      </c>
      <c r="H8" s="161" t="s">
        <v>221</v>
      </c>
      <c r="I8" s="161" t="s">
        <v>222</v>
      </c>
      <c r="J8" s="161" t="s">
        <v>223</v>
      </c>
    </row>
    <row r="9" ht="50" customHeight="1" spans="1:10">
      <c r="A9" s="161"/>
      <c r="B9" s="161" t="s">
        <v>215</v>
      </c>
      <c r="C9" s="161" t="s">
        <v>216</v>
      </c>
      <c r="D9" s="161" t="s">
        <v>224</v>
      </c>
      <c r="E9" s="161" t="s">
        <v>225</v>
      </c>
      <c r="F9" s="161" t="s">
        <v>226</v>
      </c>
      <c r="G9" s="161" t="s">
        <v>227</v>
      </c>
      <c r="H9" s="161" t="s">
        <v>228</v>
      </c>
      <c r="I9" s="161" t="s">
        <v>222</v>
      </c>
      <c r="J9" s="161" t="s">
        <v>229</v>
      </c>
    </row>
    <row r="10" ht="50" customHeight="1" spans="1:10">
      <c r="A10" s="161"/>
      <c r="B10" s="161" t="s">
        <v>215</v>
      </c>
      <c r="C10" s="161" t="s">
        <v>230</v>
      </c>
      <c r="D10" s="161" t="s">
        <v>231</v>
      </c>
      <c r="E10" s="161" t="s">
        <v>232</v>
      </c>
      <c r="F10" s="161" t="s">
        <v>233</v>
      </c>
      <c r="G10" s="161" t="s">
        <v>234</v>
      </c>
      <c r="H10" s="161" t="s">
        <v>228</v>
      </c>
      <c r="I10" s="161" t="s">
        <v>222</v>
      </c>
      <c r="J10" s="161" t="s">
        <v>235</v>
      </c>
    </row>
    <row r="11" ht="50" customHeight="1" spans="1:10">
      <c r="A11" s="161"/>
      <c r="B11" s="161" t="s">
        <v>215</v>
      </c>
      <c r="C11" s="161" t="s">
        <v>236</v>
      </c>
      <c r="D11" s="161" t="s">
        <v>237</v>
      </c>
      <c r="E11" s="161" t="s">
        <v>238</v>
      </c>
      <c r="F11" s="161" t="s">
        <v>226</v>
      </c>
      <c r="G11" s="161" t="s">
        <v>239</v>
      </c>
      <c r="H11" s="161" t="s">
        <v>228</v>
      </c>
      <c r="I11" s="161" t="s">
        <v>222</v>
      </c>
      <c r="J11" s="161" t="s">
        <v>240</v>
      </c>
    </row>
    <row r="12" ht="50" customHeight="1" spans="1:10">
      <c r="A12" s="161" t="s">
        <v>204</v>
      </c>
      <c r="B12" s="161" t="s">
        <v>241</v>
      </c>
      <c r="C12" s="161" t="s">
        <v>216</v>
      </c>
      <c r="D12" s="161" t="s">
        <v>217</v>
      </c>
      <c r="E12" s="161" t="s">
        <v>242</v>
      </c>
      <c r="F12" s="161" t="s">
        <v>233</v>
      </c>
      <c r="G12" s="161" t="s">
        <v>243</v>
      </c>
      <c r="H12" s="161" t="s">
        <v>244</v>
      </c>
      <c r="I12" s="161" t="s">
        <v>222</v>
      </c>
      <c r="J12" s="161" t="s">
        <v>245</v>
      </c>
    </row>
    <row r="13" ht="50" customHeight="1" spans="1:10">
      <c r="A13" s="161"/>
      <c r="B13" s="161" t="s">
        <v>241</v>
      </c>
      <c r="C13" s="161" t="s">
        <v>216</v>
      </c>
      <c r="D13" s="161" t="s">
        <v>246</v>
      </c>
      <c r="E13" s="161" t="s">
        <v>247</v>
      </c>
      <c r="F13" s="161" t="s">
        <v>248</v>
      </c>
      <c r="G13" s="161" t="s">
        <v>249</v>
      </c>
      <c r="H13" s="161" t="s">
        <v>221</v>
      </c>
      <c r="I13" s="161" t="s">
        <v>222</v>
      </c>
      <c r="J13" s="161" t="s">
        <v>250</v>
      </c>
    </row>
    <row r="14" ht="50" customHeight="1" spans="1:10">
      <c r="A14" s="161"/>
      <c r="B14" s="161" t="s">
        <v>241</v>
      </c>
      <c r="C14" s="161" t="s">
        <v>230</v>
      </c>
      <c r="D14" s="161" t="s">
        <v>231</v>
      </c>
      <c r="E14" s="161" t="s">
        <v>251</v>
      </c>
      <c r="F14" s="161" t="s">
        <v>248</v>
      </c>
      <c r="G14" s="161" t="s">
        <v>252</v>
      </c>
      <c r="H14" s="161" t="s">
        <v>228</v>
      </c>
      <c r="I14" s="161" t="s">
        <v>222</v>
      </c>
      <c r="J14" s="161" t="s">
        <v>253</v>
      </c>
    </row>
    <row r="15" ht="50" customHeight="1" spans="1:10">
      <c r="A15" s="161"/>
      <c r="B15" s="161" t="s">
        <v>241</v>
      </c>
      <c r="C15" s="161" t="s">
        <v>236</v>
      </c>
      <c r="D15" s="161" t="s">
        <v>237</v>
      </c>
      <c r="E15" s="161" t="s">
        <v>238</v>
      </c>
      <c r="F15" s="161" t="s">
        <v>226</v>
      </c>
      <c r="G15" s="161" t="s">
        <v>239</v>
      </c>
      <c r="H15" s="161" t="s">
        <v>228</v>
      </c>
      <c r="I15" s="161" t="s">
        <v>222</v>
      </c>
      <c r="J15" s="161" t="s">
        <v>254</v>
      </c>
    </row>
    <row r="16" ht="50" customHeight="1" spans="1:10">
      <c r="A16" s="161" t="s">
        <v>186</v>
      </c>
      <c r="B16" s="161" t="s">
        <v>255</v>
      </c>
      <c r="C16" s="161" t="s">
        <v>216</v>
      </c>
      <c r="D16" s="161" t="s">
        <v>217</v>
      </c>
      <c r="E16" s="161" t="s">
        <v>256</v>
      </c>
      <c r="F16" s="161" t="s">
        <v>226</v>
      </c>
      <c r="G16" s="161" t="s">
        <v>84</v>
      </c>
      <c r="H16" s="161" t="s">
        <v>257</v>
      </c>
      <c r="I16" s="161" t="s">
        <v>222</v>
      </c>
      <c r="J16" s="161" t="s">
        <v>258</v>
      </c>
    </row>
    <row r="17" ht="50" customHeight="1" spans="1:10">
      <c r="A17" s="161"/>
      <c r="B17" s="161" t="s">
        <v>255</v>
      </c>
      <c r="C17" s="161" t="s">
        <v>230</v>
      </c>
      <c r="D17" s="161" t="s">
        <v>231</v>
      </c>
      <c r="E17" s="161" t="s">
        <v>259</v>
      </c>
      <c r="F17" s="161" t="s">
        <v>226</v>
      </c>
      <c r="G17" s="161" t="s">
        <v>239</v>
      </c>
      <c r="H17" s="161" t="s">
        <v>228</v>
      </c>
      <c r="I17" s="161" t="s">
        <v>222</v>
      </c>
      <c r="J17" s="161" t="s">
        <v>260</v>
      </c>
    </row>
    <row r="18" ht="50" customHeight="1" spans="1:10">
      <c r="A18" s="161"/>
      <c r="B18" s="161" t="s">
        <v>255</v>
      </c>
      <c r="C18" s="161" t="s">
        <v>236</v>
      </c>
      <c r="D18" s="161" t="s">
        <v>237</v>
      </c>
      <c r="E18" s="161" t="s">
        <v>261</v>
      </c>
      <c r="F18" s="161" t="s">
        <v>226</v>
      </c>
      <c r="G18" s="161" t="s">
        <v>239</v>
      </c>
      <c r="H18" s="161" t="s">
        <v>228</v>
      </c>
      <c r="I18" s="161" t="s">
        <v>222</v>
      </c>
      <c r="J18" s="161" t="s">
        <v>262</v>
      </c>
    </row>
    <row r="19" ht="50" customHeight="1" spans="1:10">
      <c r="A19" s="161" t="s">
        <v>202</v>
      </c>
      <c r="B19" s="161" t="s">
        <v>255</v>
      </c>
      <c r="C19" s="161" t="s">
        <v>216</v>
      </c>
      <c r="D19" s="161" t="s">
        <v>217</v>
      </c>
      <c r="E19" s="161" t="s">
        <v>256</v>
      </c>
      <c r="F19" s="161" t="s">
        <v>233</v>
      </c>
      <c r="G19" s="161" t="s">
        <v>84</v>
      </c>
      <c r="H19" s="161" t="s">
        <v>257</v>
      </c>
      <c r="I19" s="161" t="s">
        <v>222</v>
      </c>
      <c r="J19" s="161" t="s">
        <v>258</v>
      </c>
    </row>
    <row r="20" ht="50" customHeight="1" spans="1:10">
      <c r="A20" s="161"/>
      <c r="B20" s="161" t="s">
        <v>255</v>
      </c>
      <c r="C20" s="161" t="s">
        <v>216</v>
      </c>
      <c r="D20" s="161" t="s">
        <v>246</v>
      </c>
      <c r="E20" s="161" t="s">
        <v>263</v>
      </c>
      <c r="F20" s="161" t="s">
        <v>219</v>
      </c>
      <c r="G20" s="161" t="s">
        <v>264</v>
      </c>
      <c r="H20" s="161" t="s">
        <v>221</v>
      </c>
      <c r="I20" s="161" t="s">
        <v>222</v>
      </c>
      <c r="J20" s="161" t="s">
        <v>265</v>
      </c>
    </row>
    <row r="21" ht="50" customHeight="1" spans="1:10">
      <c r="A21" s="161"/>
      <c r="B21" s="161" t="s">
        <v>255</v>
      </c>
      <c r="C21" s="161" t="s">
        <v>230</v>
      </c>
      <c r="D21" s="161" t="s">
        <v>231</v>
      </c>
      <c r="E21" s="161" t="s">
        <v>259</v>
      </c>
      <c r="F21" s="161" t="s">
        <v>226</v>
      </c>
      <c r="G21" s="161" t="s">
        <v>239</v>
      </c>
      <c r="H21" s="161" t="s">
        <v>228</v>
      </c>
      <c r="I21" s="161" t="s">
        <v>222</v>
      </c>
      <c r="J21" s="161" t="s">
        <v>260</v>
      </c>
    </row>
    <row r="22" ht="50" customHeight="1" spans="1:10">
      <c r="A22" s="161"/>
      <c r="B22" s="161" t="s">
        <v>255</v>
      </c>
      <c r="C22" s="161" t="s">
        <v>236</v>
      </c>
      <c r="D22" s="161" t="s">
        <v>237</v>
      </c>
      <c r="E22" s="161" t="s">
        <v>261</v>
      </c>
      <c r="F22" s="161" t="s">
        <v>226</v>
      </c>
      <c r="G22" s="161" t="s">
        <v>239</v>
      </c>
      <c r="H22" s="161" t="s">
        <v>228</v>
      </c>
      <c r="I22" s="161" t="s">
        <v>222</v>
      </c>
      <c r="J22" s="161" t="s">
        <v>266</v>
      </c>
    </row>
  </sheetData>
  <mergeCells count="10">
    <mergeCell ref="A3:J3"/>
    <mergeCell ref="A4:H4"/>
    <mergeCell ref="A8:A11"/>
    <mergeCell ref="A12:A15"/>
    <mergeCell ref="A16:A18"/>
    <mergeCell ref="A19:A22"/>
    <mergeCell ref="B8:B11"/>
    <mergeCell ref="B12:B15"/>
    <mergeCell ref="B16:B18"/>
    <mergeCell ref="B19:B2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琉玥</cp:lastModifiedBy>
  <dcterms:created xsi:type="dcterms:W3CDTF">2025-02-06T07:09:00Z</dcterms:created>
  <dcterms:modified xsi:type="dcterms:W3CDTF">2025-03-03T03:42:51Z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48D2537D370C47BFAA6ACB41AE945304_13</vt:lpwstr>
  </property>
  <property fmtid="{D5CDD505-2E9C-101B-9397-08002B2CF9AE}" pid="3" name="KSOProductBuildVer">
    <vt:lpwstr>2052-12.1.0.16929</vt:lpwstr>
  </property>
</Properties>
</file>