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 firstSheet="6" activeTab="7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支出预算表06" sheetId="10" r:id="rId10"/>
    <sheet name="部门政府采购预算表07" sheetId="11" r:id="rId11"/>
    <sheet name="部门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转移支付补助项目支出预算表11" sheetId="16" r:id="rId16"/>
    <sheet name="部门项目中期规划预算表12" sheetId="17" r:id="rId17"/>
  </sheets>
  <definedNames>
    <definedName name="_xlnm.Print_Titles" localSheetId="0">'部门财务收支预算总表01-1'!$A:$A,'部门财务收支预算总表01-1'!$1:$1</definedName>
    <definedName name="_xlnm.Print_Titles" localSheetId="1">'部门收入预算表01-2'!$A:$A,'部门收入预算表01-2'!$1:$1</definedName>
    <definedName name="_xlnm.Print_Titles" localSheetId="2">'部门支出预算表01-3'!$A:$A,'部门支出预算表01-3'!$1:$1</definedName>
    <definedName name="_xlnm.Print_Titles" localSheetId="3">'部门财政拨款收支预算总表02-1'!$A:$A,'部门财政拨款收支预算总表02-1'!$1:$1</definedName>
    <definedName name="_xlnm.Print_Titles" localSheetId="4">'一般公共预算支出预算表02-2'!$A:$A,'一般公共预算支出预算表02-2'!$1:$5</definedName>
    <definedName name="_xlnm.Print_Titles" localSheetId="5">一般公共预算“三公”经费支出预算表03!$A:$A,一般公共预算“三公”经费支出预算表03!$1:$1</definedName>
    <definedName name="_xlnm.Print_Titles" localSheetId="6">部门基本支出预算表04!$A:$A,部门基本支出预算表04!$1:$1</definedName>
    <definedName name="_xlnm.Print_Titles" localSheetId="7">'部门项目支出预算表05-1'!$A:$A,'部门项目支出预算表05-1'!$1:$1</definedName>
    <definedName name="_xlnm.Print_Titles" localSheetId="8">'部门项目支出绩效目标表05-2'!$A:$A,'部门项目支出绩效目标表05-2'!$1:$1</definedName>
    <definedName name="_xlnm.Print_Titles" localSheetId="9">部门政府性基金预算支出预算表06!$A:$A,部门政府性基金预算支出预算表06!$1:$6</definedName>
    <definedName name="_xlnm.Print_Titles" localSheetId="10">部门政府采购预算表07!$A:$A,部门政府采购预算表07!$1:$1</definedName>
    <definedName name="_xlnm.Print_Titles" localSheetId="11">部门政府购买服务预算表08!$A:$A,部门政府购买服务预算表08!$1:$1</definedName>
    <definedName name="_xlnm.Print_Titles" localSheetId="12">'对下转移支付预算表09-1'!$A:$A,'对下转移支付预算表09-1'!$1:$1</definedName>
    <definedName name="_xlnm.Print_Titles" localSheetId="13">'对下转移支付绩效目标表09-2'!$A:$A,'对下转移支付绩效目标表09-2'!$1:$1</definedName>
    <definedName name="_xlnm.Print_Titles" localSheetId="14">新增资产配置表10!$A:$A,新增资产配置表10!$1:$1</definedName>
    <definedName name="_xlnm.Print_Titles" localSheetId="15">上级转移支付补助项目支出预算表11!$A:$A,上级转移支付补助项目支出预算表11!$1:$1</definedName>
    <definedName name="_xlnm.Print_Titles" localSheetId="16">部门项目中期规划预算表12!$A:$A,部门项目中期规划预算表12!$1:$1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<sst xmlns="http://schemas.openxmlformats.org/spreadsheetml/2006/main" count="1105" uniqueCount="431">
  <si>
    <t>预算01-1表</t>
  </si>
  <si>
    <t>单位：元</t>
  </si>
  <si>
    <t>收　　　　　　　　入</t>
  </si>
  <si>
    <t>支　　　　　　　　出</t>
  </si>
  <si>
    <t>项      目</t>
  </si>
  <si>
    <t>预算数</t>
  </si>
  <si>
    <t>项目(按功能分类)</t>
  </si>
  <si>
    <t>一、一般公共预算拨款收入</t>
  </si>
  <si>
    <t xml:space="preserve"> 一、一般公共服务支出</t>
  </si>
  <si>
    <t>二、政府性基金预算拨款收入</t>
  </si>
  <si>
    <t xml:space="preserve"> 二、外交支出</t>
  </si>
  <si>
    <t>三、国有资本经营预算拨款收入</t>
  </si>
  <si>
    <t xml:space="preserve"> 三、国防支出</t>
  </si>
  <si>
    <t>四、财政专户管理资金收入</t>
  </si>
  <si>
    <t xml:space="preserve"> 四、公共安全支出</t>
  </si>
  <si>
    <t>五、单位资金</t>
  </si>
  <si>
    <t xml:space="preserve"> 五、教育支出</t>
  </si>
  <si>
    <t>1、事业收入</t>
  </si>
  <si>
    <t xml:space="preserve"> 六、科学技术支出 </t>
  </si>
  <si>
    <t>2、事业单位经营收入</t>
  </si>
  <si>
    <t xml:space="preserve"> 七、文化旅游体育与传媒支出</t>
  </si>
  <si>
    <t>3、上级补助收入</t>
  </si>
  <si>
    <t xml:space="preserve"> 八、社会保障和就业支出</t>
  </si>
  <si>
    <t>4、附属单位上缴收入</t>
  </si>
  <si>
    <t xml:space="preserve"> 九、卫生健康支出</t>
  </si>
  <si>
    <t>5、其他收入</t>
  </si>
  <si>
    <t xml:space="preserve"> 十、节能环保支出</t>
  </si>
  <si>
    <t xml:space="preserve"> 十一、城乡社区支出</t>
  </si>
  <si>
    <t xml:space="preserve"> 十二、农林水支出</t>
  </si>
  <si>
    <t xml:space="preserve"> 十三、交通运输支出</t>
  </si>
  <si>
    <t xml:space="preserve"> 十四、资源勘探工业信息等支出</t>
  </si>
  <si>
    <t xml:space="preserve"> 十五、商业服务业等支出</t>
  </si>
  <si>
    <t xml:space="preserve"> 十六、金融支出</t>
  </si>
  <si>
    <t xml:space="preserve"> 十七、援助其他地区支出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</si>
  <si>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</si>
  <si>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</si>
  <si>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</si>
  <si>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</si>
  <si>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</si>
  <si>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二十三、预备费</t>
  </si>
  <si>
    <t xml:space="preserve"> 二十四、其他支出</t>
  </si>
  <si>
    <t xml:space="preserve"> 二十五、转移性支出</t>
  </si>
  <si>
    <t xml:space="preserve"> 二十六、债务付息支出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</si>
  <si>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</si>
  <si>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</si>
  <si>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</si>
  <si>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</si>
  <si>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</si>
  <si>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</si>
  <si>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</si>
  <si>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</si>
  <si>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</si>
  <si>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</si>
  <si>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</si>
  <si>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</si>
  <si>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</si>
  <si>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</si>
  <si>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</si>
  <si>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</si>
  <si>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</si>
  <si>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</si>
  <si>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</si>
  <si>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</si>
  <si>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</si>
  <si>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</si>
  <si>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</si>
  <si>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</si>
  <si>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</si>
  <si>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</si>
  <si>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131007</t>
  </si>
  <si>
    <t>昆明市官渡区妇幼健康服务中心</t>
  </si>
  <si>
    <t>预算01-3表</t>
  </si>
  <si>
    <t>科目编码</t>
  </si>
  <si>
    <t>科目名称</t>
  </si>
  <si>
    <t>财政专户管理的支出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</si>
  <si>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</si>
  <si>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</si>
  <si>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</si>
  <si>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</si>
  <si>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</si>
  <si>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</si>
  <si>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</si>
  <si>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</si>
  <si>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</si>
  <si>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</si>
  <si>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</si>
  <si>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</si>
  <si>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</si>
  <si>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</si>
  <si>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</si>
  <si>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</si>
  <si>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</si>
  <si>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</si>
  <si>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</si>
  <si>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</si>
  <si>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</si>
  <si>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</si>
  <si>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</si>
  <si>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</si>
  <si>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</si>
  <si>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</si>
  <si>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</si>
  <si>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</si>
  <si>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</si>
  <si>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</si>
  <si>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</si>
  <si>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</si>
  <si>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</si>
  <si>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</si>
  <si>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21004</t>
  </si>
  <si>
    <t>公共卫生</t>
  </si>
  <si>
    <t>2100403</t>
  </si>
  <si>
    <t>妇幼保健机构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</si>
  <si>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</si>
  <si>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</si>
  <si>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</si>
  <si>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</si>
  <si>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</si>
  <si>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</si>
  <si>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</si>
  <si>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</si>
  <si>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</si>
  <si>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</si>
  <si>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</si>
  <si>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</si>
  <si>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</si>
  <si>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</si>
  <si>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预算02-1表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</si>
  <si>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</si>
  <si>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</si>
  <si>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</si>
  <si>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</si>
  <si>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</si>
  <si>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</si>
  <si>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</si>
  <si>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</si>
  <si>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</si>
  <si>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</si>
  <si>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</si>
  <si>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</si>
  <si>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</si>
  <si>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</si>
  <si>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</si>
  <si>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</si>
  <si>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</si>
  <si>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</si>
  <si>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</si>
  <si>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（十四）资源勘探工业信息等支出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</si>
  <si>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</si>
  <si>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</si>
  <si>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</si>
  <si>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</si>
  <si>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</si>
  <si>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</si>
  <si>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</si>
  <si>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</si>
  <si>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</si>
  <si>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</si>
  <si>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（二十五）转移性支出</t>
  </si>
  <si>
    <t>（二十六）债务付息支出</t>
  </si>
  <si>
    <t>二、年终结转结余</t>
  </si>
  <si>
    <t>预算02-2表</t>
  </si>
  <si>
    <t>部门预算支出功能分类科目</t>
  </si>
  <si>
    <t>人员经费</t>
  </si>
  <si>
    <t>公用经费</t>
  </si>
  <si>
    <t>合  计</t>
  </si>
  <si>
    <t>预算03表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</si>
  <si>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</si>
  <si>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</si>
  <si>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</si>
  <si>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</si>
  <si>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</si>
  <si>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</si>
  <si>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2025年“三公”经费支出预算比上年度减少390,030.00元，下降89.42%，“三公”经费减少原因为：上年我单位公务用车购置及运行维护费包括公务用车运行维护费（车辆）48,600.00元及公务用车运行维护费（事业人员）387,600.00元。2025年公务用车运行维护费（事业人员）预算修改为其他交通费用；公务用车运行维护费（车辆）预算46,170.00元，实际较上年减少2,430元，下降5.00%，下降原因为我单位公务用车运行维护费根据官渡区2025年人员正常经费定额表的标准计算，2025年车辆运行维护费预算定额标准比上年有所下调。</t>
  </si>
  <si>
    <t>预算04表</t>
  </si>
  <si>
    <t>主管部门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</si>
  <si>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</si>
  <si>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</si>
  <si>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</si>
  <si>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</si>
  <si>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</si>
  <si>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</si>
  <si>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</si>
  <si>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</si>
  <si>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</si>
  <si>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</si>
  <si>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</si>
  <si>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</si>
  <si>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</si>
  <si>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</si>
  <si>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</si>
  <si>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</si>
  <si>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已预拨</t>
  </si>
  <si>
    <t>昆明市官渡区卫生健康局</t>
  </si>
  <si>
    <t>530111210000000004153</t>
  </si>
  <si>
    <t>事业人员工资支出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</si>
  <si>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</si>
  <si>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</si>
  <si>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</si>
  <si>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</si>
  <si>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</si>
  <si>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</si>
  <si>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</si>
  <si>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</si>
  <si>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530111210000000004154</t>
  </si>
  <si>
    <t>社会保障缴费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</si>
  <si>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</si>
  <si>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</si>
  <si>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</si>
  <si>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</si>
  <si>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</si>
  <si>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</si>
  <si>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</si>
  <si>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</si>
  <si>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</si>
  <si>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</si>
  <si>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530111210000000004155</t>
  </si>
  <si>
    <t>30113</t>
  </si>
  <si>
    <t>530111210000000004157</t>
  </si>
  <si>
    <t>公车购置及运维费</t>
  </si>
  <si>
    <t>30231</t>
  </si>
  <si>
    <t>公务用车运行维护费</t>
  </si>
  <si>
    <t>530111210000000004158</t>
  </si>
  <si>
    <t>工会经费</t>
  </si>
  <si>
    <t>30228</t>
  </si>
  <si>
    <t>530111210000000004159</t>
  </si>
  <si>
    <t>一般公用支出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</si>
  <si>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</si>
  <si>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</si>
  <si>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</si>
  <si>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</si>
  <si>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</si>
  <si>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</si>
  <si>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</si>
  <si>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</si>
  <si>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</si>
  <si>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</si>
  <si>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</si>
  <si>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</si>
  <si>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30213</t>
  </si>
  <si>
    <t>维修（护）费</t>
  </si>
  <si>
    <t>30216</t>
  </si>
  <si>
    <t>培训费</t>
  </si>
  <si>
    <t>30229</t>
  </si>
  <si>
    <t>福利费</t>
  </si>
  <si>
    <t>30299</t>
  </si>
  <si>
    <t>其他商品和服务支出</t>
  </si>
  <si>
    <t>530111231100001497790</t>
  </si>
  <si>
    <t>事业人员绩效奖励</t>
  </si>
  <si>
    <t>530111231100001497791</t>
  </si>
  <si>
    <t>离退休人员支出</t>
  </si>
  <si>
    <t>30305</t>
  </si>
  <si>
    <t>生活补助</t>
  </si>
  <si>
    <t>530111241100002112160</t>
  </si>
  <si>
    <t>离退休干部走访慰问经费</t>
  </si>
  <si>
    <t>530111251100003621453</t>
  </si>
  <si>
    <t>事业人员公共交通专项经费</t>
  </si>
  <si>
    <t>30239</t>
  </si>
  <si>
    <t>其他交通费用</t>
  </si>
  <si>
    <t>预算05-1表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</si>
  <si>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</si>
  <si>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</si>
  <si>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</si>
  <si>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</si>
  <si>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</si>
  <si>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</si>
  <si>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事业发展类</t>
  </si>
  <si>
    <t>530111221100000248855</t>
  </si>
  <si>
    <t>设备购置经费</t>
  </si>
  <si>
    <t>31003</t>
  </si>
  <si>
    <t>专用设备购置</t>
  </si>
  <si>
    <t>530111251100003678748</t>
  </si>
  <si>
    <t>事业单位医疗业务支出经费</t>
  </si>
  <si>
    <t>30202</t>
  </si>
  <si>
    <t>印刷费</t>
  </si>
  <si>
    <t>30204</t>
  </si>
  <si>
    <t>手续费</t>
  </si>
  <si>
    <t>30214</t>
  </si>
  <si>
    <t>租赁费</t>
  </si>
  <si>
    <t>30218</t>
  </si>
  <si>
    <t>专用材料费</t>
  </si>
  <si>
    <t>30226</t>
  </si>
  <si>
    <t>劳务费</t>
  </si>
  <si>
    <t>30227</t>
  </si>
  <si>
    <t>委托业务费</t>
  </si>
  <si>
    <t>31006</t>
  </si>
  <si>
    <t>大型修缮</t>
  </si>
  <si>
    <t>530111251100003679012</t>
  </si>
  <si>
    <t>软件购置经费</t>
  </si>
  <si>
    <t>31022</t>
  </si>
  <si>
    <t>无形资产购置</t>
  </si>
  <si>
    <t>预算05-2表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</si>
  <si>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</si>
  <si>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</si>
  <si>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</si>
  <si>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</si>
  <si>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</si>
  <si>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</si>
  <si>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</si>
  <si>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</si>
  <si>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</si>
  <si>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 xml:space="preserve">履行妇幼保健机构职能职责，完成政府下达的妇幼卫生工作任务目标，落实政府惠民政府，提升人口出生素质。			
</t>
  </si>
  <si>
    <t>产出指标</t>
  </si>
  <si>
    <t>数量指标</t>
  </si>
  <si>
    <t xml:space="preserve">  新增软件  </t>
  </si>
  <si>
    <t>=</t>
  </si>
  <si>
    <t>1.00</t>
  </si>
  <si>
    <t>套</t>
  </si>
  <si>
    <t>定量指标</t>
  </si>
  <si>
    <t xml:space="preserve"> 2025年预计使用单位医疗业务收入购买1套软件  </t>
  </si>
  <si>
    <t>效益指标</t>
  </si>
  <si>
    <t>生态效益</t>
  </si>
  <si>
    <t>医疗服务能力提升</t>
  </si>
  <si>
    <t>&gt;=</t>
  </si>
  <si>
    <t>90</t>
  </si>
  <si>
    <t>%</t>
  </si>
  <si>
    <t xml:space="preserve">医疗服务能力提升
</t>
  </si>
  <si>
    <t>满意度指标</t>
  </si>
  <si>
    <t>服务对象满意度</t>
  </si>
  <si>
    <t>社会公众满意度</t>
  </si>
  <si>
    <t xml:space="preserve">保障业务工作正常有序进行
</t>
  </si>
  <si>
    <t>保障单位业务工作正常有序开展，提高单位医疗服务能力。</t>
  </si>
  <si>
    <t>新增设备</t>
  </si>
  <si>
    <t>台</t>
  </si>
  <si>
    <t>2024年预计使用单位医疗业务收入购买8台设备</t>
  </si>
  <si>
    <t>社会效益</t>
  </si>
  <si>
    <t>医疗服务能力</t>
  </si>
  <si>
    <t>提高</t>
  </si>
  <si>
    <t>年</t>
  </si>
  <si>
    <t>定性指标</t>
  </si>
  <si>
    <t>保障业务工作正常有序进行</t>
  </si>
  <si>
    <t>质量指标</t>
  </si>
  <si>
    <t>单位职能及工作</t>
  </si>
  <si>
    <t>完成</t>
  </si>
  <si>
    <t>完成中心年度目标考核</t>
  </si>
  <si>
    <t>提升</t>
  </si>
  <si>
    <t>社会公众满意度&gt;=90%</t>
  </si>
  <si>
    <t xml:space="preserve">保障医疗业务工作正常有序进行
</t>
  </si>
  <si>
    <t>预算06表</t>
  </si>
  <si>
    <t>政府性基金预算支出预算表</t>
  </si>
  <si>
    <t>单位名称：昆明市发展和改革委员会</t>
  </si>
  <si>
    <t>政府性基金预算支出</t>
  </si>
  <si>
    <t>本单位本年度无政府性基金预算支出预算，此表为空。</t>
  </si>
  <si>
    <t>预算07表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</si>
  <si>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</si>
  <si>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</si>
  <si>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</si>
  <si>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</si>
  <si>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</si>
  <si>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</si>
  <si>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政府性基金</t>
  </si>
  <si>
    <t>国有资本经营收益</t>
  </si>
  <si>
    <t>财政专户管理的收入</t>
  </si>
  <si>
    <t>单位自筹</t>
  </si>
  <si>
    <t>车辆加油、添加燃料服务</t>
  </si>
  <si>
    <t>项</t>
  </si>
  <si>
    <t>车辆维修和保养服务</t>
  </si>
  <si>
    <t>机动车保险服务</t>
  </si>
  <si>
    <t>A4复印纸</t>
  </si>
  <si>
    <t>复印纸</t>
  </si>
  <si>
    <t>箱</t>
  </si>
  <si>
    <t>A5复印纸</t>
  </si>
  <si>
    <t>物业管理服务</t>
  </si>
  <si>
    <t>半自动体外除颤仪</t>
  </si>
  <si>
    <t>其他医疗设备</t>
  </si>
  <si>
    <t>电动人流吸引器</t>
  </si>
  <si>
    <t>电子阴道镜</t>
  </si>
  <si>
    <t>非接触式眼压计</t>
  </si>
  <si>
    <t>高速离心机</t>
  </si>
  <si>
    <t>全自动尿液分析仪</t>
  </si>
  <si>
    <t>全自动洗板机</t>
  </si>
  <si>
    <t>四合一智能口腔CBCT（口腔颌面锥形束CT）</t>
  </si>
  <si>
    <t>医用试剂、医用耗材</t>
  </si>
  <si>
    <t>病人医用试剂</t>
  </si>
  <si>
    <t>批</t>
  </si>
  <si>
    <t>房屋修缮</t>
  </si>
  <si>
    <t>印刷服务</t>
  </si>
  <si>
    <t>份</t>
  </si>
  <si>
    <t>数据库管理系统</t>
  </si>
  <si>
    <t>基础软件</t>
  </si>
  <si>
    <t>备注：当面向中小企业预留资金大于合计时，面向中小企业预留资金为三年预计数。</t>
  </si>
  <si>
    <t>预算08表</t>
  </si>
  <si>
    <t>政府购买服务项目</t>
  </si>
  <si>
    <t>政府购买服务指导性目录代码</t>
  </si>
  <si>
    <t>基本支出/项目支出</t>
  </si>
  <si>
    <t>所属服务类别</t>
  </si>
  <si>
    <t>所属服务领域</t>
  </si>
  <si>
    <t>购买内容简述</t>
  </si>
  <si>
    <t>本单位本年度无政府购买服务预算，此表为空。</t>
  </si>
  <si>
    <t>预算09-1表</t>
  </si>
  <si>
    <t>单位名称（项目）</t>
  </si>
  <si>
    <t>地区</t>
  </si>
  <si>
    <t>盘龙区</t>
  </si>
  <si>
    <t>五华区</t>
  </si>
  <si>
    <t>西山区</t>
  </si>
  <si>
    <t>官渡区</t>
  </si>
  <si>
    <t>呈贡区</t>
  </si>
  <si>
    <t>晋宁区</t>
  </si>
  <si>
    <t>东川区</t>
  </si>
  <si>
    <t>富民县</t>
  </si>
  <si>
    <t>宜良县</t>
  </si>
  <si>
    <t>石林县</t>
  </si>
  <si>
    <t>禄劝县</t>
  </si>
  <si>
    <t>寻甸县</t>
  </si>
  <si>
    <t>高新区</t>
  </si>
  <si>
    <t>滇池旅游度假区</t>
  </si>
  <si>
    <t>阳宗海管委会</t>
  </si>
  <si>
    <t>滇中新区</t>
  </si>
  <si>
    <t>安宁市</t>
  </si>
  <si>
    <t>经开区</t>
  </si>
  <si>
    <t>嵩明县</t>
  </si>
  <si>
    <t>磨憨经济合作区</t>
  </si>
  <si>
    <t>本单位本年度无对下转移支付预算，此表为空。</t>
  </si>
  <si>
    <t>预算09-2表</t>
  </si>
  <si>
    <t>本单位本年度无对下转移支付预算，也无对下转移支付绩效目标，此表为空。</t>
  </si>
  <si>
    <t xml:space="preserve">预算10表
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</si>
  <si>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</si>
  <si>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</si>
  <si>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</si>
  <si>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</si>
  <si>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</si>
  <si>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</si>
  <si>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</si>
  <si>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本单位本年度无新增资产配置，此表为空。</t>
  </si>
  <si>
    <t>预算11表</t>
  </si>
  <si>
    <t>上级补助</t>
  </si>
  <si>
    <t>本单位本年度无上级补助项目支出预算，此表为空。</t>
  </si>
  <si>
    <t>预算12表</t>
  </si>
  <si>
    <t>项目级次</t>
  </si>
  <si>
    <t/>
  </si>
  <si>
    <t>本单位本年度无一般公共预算项目支出预算，无项目中期规划预算，此表为空。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</si>
</sst>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/mm/dd"/>
    <numFmt numFmtId="179" formatCode="yyyy/mm/dd\ hh:mm:ss"/>
    <numFmt numFmtId="180" formatCode="#,##0;\-#,##0;;@"/>
  </numFmts>
  <fonts count="35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b/>
      <sz val="23"/>
      <color rgb="FF000000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sz val="10"/>
      <color rgb="FF000000"/>
      <name val="Arial"/>
      <charset val="134"/>
    </font>
    <font>
      <b/>
      <sz val="23.95"/>
      <color rgb="FF000000"/>
      <name val="宋体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b/>
      <sz val="18"/>
      <color rgb="FF000000"/>
      <name val="宋体"/>
      <charset val="134"/>
    </font>
    <font>
      <sz val="9.75"/>
      <color rgb="FF000000"/>
      <name val="SimSun"/>
      <charset val="134"/>
    </font>
    <font>
      <b/>
      <sz val="9"/>
      <color rgb="FF000000"/>
      <name val="宋体"/>
      <charset val="134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1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21" applyNumberFormat="0" applyAlignment="0" applyProtection="0">
      <alignment vertical="center"/>
    </xf>
    <xf numFmtId="0" fontId="24" fillId="5" borderId="22" applyNumberFormat="0" applyAlignment="0" applyProtection="0">
      <alignment vertical="center"/>
    </xf>
    <xf numFmtId="0" fontId="25" fillId="5" borderId="21" applyNumberFormat="0" applyAlignment="0" applyProtection="0">
      <alignment vertical="center"/>
    </xf>
    <xf numFmtId="0" fontId="26" fillId="6" borderId="23" applyNumberFormat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176" fontId="34" fillId="0" borderId="7">
      <alignment horizontal="right" vertical="center"/>
    </xf>
    <xf numFmtId="49" fontId="34" fillId="0" borderId="7">
      <alignment horizontal="left" vertical="center" wrapText="1"/>
    </xf>
    <xf numFmtId="176" fontId="34" fillId="0" borderId="7">
      <alignment horizontal="right" vertical="center"/>
    </xf>
    <xf numFmtId="177" fontId="34" fillId="0" borderId="7">
      <alignment horizontal="right" vertical="center"/>
    </xf>
    <xf numFmtId="178" fontId="34" fillId="0" borderId="7">
      <alignment horizontal="right" vertical="center"/>
    </xf>
    <xf numFmtId="179" fontId="34" fillId="0" borderId="7">
      <alignment horizontal="right" vertical="center"/>
    </xf>
    <xf numFmtId="10" fontId="34" fillId="0" borderId="7">
      <alignment horizontal="right" vertical="center"/>
    </xf>
    <xf numFmtId="180" fontId="34" fillId="0" borderId="7">
      <alignment horizontal="right" vertical="center"/>
    </xf>
  </cellStyleXfs>
  <cellXfs count="218"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49" fontId="1" fillId="0" borderId="0" xfId="0" applyNumberFormat="1" applyFont="1" applyBorder="1"/>
    <xf numFmtId="0" fontId="2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/>
    <xf numFmtId="0" fontId="2" fillId="0" borderId="0" xfId="0" applyFont="1" applyBorder="1" applyAlignment="1" applyProtection="1">
      <alignment horizontal="right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4" fontId="2" fillId="0" borderId="7" xfId="0" applyNumberFormat="1" applyFont="1" applyBorder="1" applyAlignment="1" applyProtection="1">
      <alignment horizontal="right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0" fontId="2" fillId="0" borderId="9" xfId="0" applyFont="1" applyBorder="1" applyAlignment="1" applyProtection="1">
      <alignment horizontal="left" vertical="center" wrapText="1"/>
      <protection locked="0"/>
    </xf>
    <xf numFmtId="0" fontId="0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4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1" fillId="0" borderId="7" xfId="0" applyFont="1" applyBorder="1" applyAlignment="1" applyProtection="1">
      <alignment horizontal="center" vertical="center"/>
      <protection locked="0"/>
    </xf>
    <xf numFmtId="4" fontId="5" fillId="0" borderId="7" xfId="51" applyNumberFormat="1" applyFont="1" applyBorder="1">
      <alignment horizontal="right" vertical="center"/>
    </xf>
    <xf numFmtId="0" fontId="2" fillId="2" borderId="0" xfId="0" applyFont="1" applyFill="1" applyBorder="1" applyAlignment="1" applyProtection="1">
      <alignment horizontal="right" vertical="top" wrapText="1"/>
      <protection locked="0"/>
    </xf>
    <xf numFmtId="0" fontId="6" fillId="0" borderId="0" xfId="0" applyFont="1" applyBorder="1" applyAlignment="1" applyProtection="1">
      <alignment vertical="top"/>
      <protection locked="0"/>
    </xf>
    <xf numFmtId="0" fontId="6" fillId="0" borderId="0" xfId="0" applyFont="1" applyBorder="1" applyAlignment="1">
      <alignment vertical="top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Protection="1">
      <protection locked="0"/>
    </xf>
    <xf numFmtId="0" fontId="6" fillId="0" borderId="0" xfId="0" applyFont="1" applyBorder="1"/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 applyProtection="1">
      <alignment horizontal="right" vertical="center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right" vertical="center"/>
      <protection locked="0"/>
    </xf>
    <xf numFmtId="0" fontId="1" fillId="2" borderId="7" xfId="0" applyFont="1" applyFill="1" applyBorder="1" applyAlignment="1" applyProtection="1">
      <alignment horizontal="right" vertical="center" wrapText="1"/>
      <protection locked="0"/>
    </xf>
    <xf numFmtId="0" fontId="2" fillId="2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>
      <alignment horizontal="left" vertical="center" wrapText="1"/>
    </xf>
    <xf numFmtId="3" fontId="2" fillId="2" borderId="7" xfId="0" applyNumberFormat="1" applyFont="1" applyFill="1" applyBorder="1" applyAlignment="1" applyProtection="1">
      <alignment horizontal="right" vertical="center"/>
      <protection locked="0"/>
    </xf>
    <xf numFmtId="4" fontId="2" fillId="0" borderId="7" xfId="0" applyNumberFormat="1" applyFont="1" applyBorder="1" applyAlignment="1" applyProtection="1">
      <alignment horizontal="right" vertical="center"/>
      <protection locked="0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 applyProtection="1">
      <alignment horizontal="left"/>
      <protection locked="0"/>
    </xf>
    <xf numFmtId="0" fontId="2" fillId="0" borderId="8" xfId="0" applyFont="1" applyBorder="1" applyAlignment="1">
      <alignment horizontal="left"/>
    </xf>
    <xf numFmtId="0" fontId="2" fillId="2" borderId="8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vertical="center" wrapText="1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horizontal="right" wrapText="1"/>
    </xf>
    <xf numFmtId="0" fontId="1" fillId="0" borderId="0" xfId="0" applyFont="1" applyBorder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 wrapText="1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0" xfId="0" applyFont="1" applyBorder="1" applyProtection="1">
      <protection locked="0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Protection="1"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>
      <alignment horizontal="left" vertical="center"/>
    </xf>
    <xf numFmtId="0" fontId="2" fillId="0" borderId="0" xfId="0" applyFont="1" applyBorder="1" applyAlignment="1" applyProtection="1">
      <alignment vertical="top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/>
    </xf>
    <xf numFmtId="0" fontId="2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right" wrapText="1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left" vertical="center"/>
    </xf>
    <xf numFmtId="180" fontId="5" fillId="0" borderId="7" xfId="56" applyNumberFormat="1" applyFont="1" applyBorder="1" applyAlignment="1">
      <alignment horizontal="center" vertical="center"/>
    </xf>
    <xf numFmtId="180" fontId="5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13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>
      <alignment horizontal="left" vertical="center" wrapText="1"/>
    </xf>
    <xf numFmtId="3" fontId="2" fillId="0" borderId="13" xfId="0" applyNumberFormat="1" applyFont="1" applyBorder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>
      <alignment horizontal="left" vertical="center"/>
    </xf>
    <xf numFmtId="0" fontId="2" fillId="2" borderId="13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176" fontId="5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9" fillId="0" borderId="0" xfId="0" applyFont="1" applyBorder="1" applyAlignment="1" applyProtection="1">
      <alignment horizontal="right"/>
      <protection locked="0"/>
    </xf>
    <xf numFmtId="49" fontId="9" fillId="0" borderId="0" xfId="0" applyNumberFormat="1" applyFont="1" applyBorder="1" applyProtection="1">
      <protection locked="0"/>
    </xf>
    <xf numFmtId="0" fontId="1" fillId="0" borderId="0" xfId="0" applyFont="1" applyBorder="1" applyAlignment="1">
      <alignment horizontal="right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49" fontId="4" fillId="0" borderId="5" xfId="0" applyNumberFormat="1" applyFont="1" applyBorder="1" applyAlignment="1" applyProtection="1">
      <alignment horizontal="center" vertical="center" wrapText="1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vertical="top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 applyProtection="1">
      <alignment vertical="top"/>
      <protection locked="0"/>
    </xf>
    <xf numFmtId="49" fontId="1" fillId="0" borderId="0" xfId="0" applyNumberFormat="1" applyFont="1" applyBorder="1" applyProtection="1"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49" fontId="5" fillId="0" borderId="7" xfId="50" applyNumberFormat="1" applyFont="1" applyBorder="1">
      <alignment horizontal="left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6" fillId="2" borderId="7" xfId="0" applyFont="1" applyFill="1" applyBorder="1" applyAlignment="1" applyProtection="1">
      <alignment vertical="top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176" fontId="5" fillId="0" borderId="14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vertical="top" wrapText="1"/>
      <protection locked="0"/>
    </xf>
    <xf numFmtId="0" fontId="2" fillId="0" borderId="7" xfId="0" applyFont="1" applyBorder="1" applyAlignment="1" applyProtection="1">
      <alignment vertical="center" wrapText="1"/>
      <protection locked="0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 applyProtection="1">
      <alignment horizontal="center" vertical="center" wrapText="1"/>
      <protection locked="0"/>
    </xf>
    <xf numFmtId="176" fontId="14" fillId="0" borderId="7" xfId="0" applyNumberFormat="1" applyFont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>
      <alignment horizontal="left" vertical="center" wrapText="1" indent="1"/>
    </xf>
    <xf numFmtId="0" fontId="2" fillId="2" borderId="7" xfId="0" applyFont="1" applyFill="1" applyBorder="1" applyAlignment="1">
      <alignment horizontal="left" vertical="center" wrapText="1" indent="2"/>
    </xf>
    <xf numFmtId="0" fontId="2" fillId="2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right" vertical="center"/>
      <protection locked="0"/>
    </xf>
    <xf numFmtId="0" fontId="2" fillId="0" borderId="7" xfId="0" applyFont="1" applyBorder="1" applyAlignment="1" applyProtection="1">
      <alignment vertical="center"/>
      <protection locked="0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​​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7"/>
  <sheetViews>
    <sheetView showGridLines="0" showZeros="0" workbookViewId="0">
      <pane ySplit="1" topLeftCell="A2" activePane="bottomLeft" state="frozen"/>
      <selection/>
      <selection pane="bottomLeft" activeCell="B8" sqref="B8"/>
    </sheetView>
  </sheetViews>
  <sheetFormatPr defaultColWidth="8.575" defaultRowHeight="12.75" customHeight="1" outlineLevelCol="3"/>
  <cols>
    <col min="1" max="4" width="41" customWidth="1"/>
  </cols>
  <sheetData>
    <row r="1" customHeight="1" spans="1:4">
      <c r="A1" s="1"/>
      <c r="B1" s="1"/>
      <c r="C1" s="1"/>
      <c r="D1" s="1"/>
    </row>
    <row r="2" ht="15" customHeight="1" spans="1:4">
      <c r="A2" s="47"/>
      <c r="B2" s="47"/>
      <c r="C2" s="47"/>
      <c r="D2" s="66" t="s">
        <v>0</v>
      </c>
    </row>
    <row r="3" ht="41.25" customHeight="1" spans="1:1">
      <c r="A3" s="42" t="str">
        <f>"2025"&amp;"年部门财务收支预算总表"</f>
        <v>2025年部门财务收支预算总表</v>
      </c>
    </row>
    <row r="4" ht="17.25" customHeight="1" spans="1:4">
      <c r="A4" s="45" t="str">
        <f>"单位名称："&amp;"昆明市官渡区妇幼健康服务中心"</f>
        <v>单位名称：昆明市官渡区妇幼健康服务中心</v>
      </c>
      <c r="B4" s="181"/>
      <c r="D4" s="154" t="s">
        <v>1</v>
      </c>
    </row>
    <row r="5" ht="23.25" customHeight="1" spans="1:4">
      <c r="A5" s="182" t="s">
        <v>2</v>
      </c>
      <c r="B5" s="183"/>
      <c r="C5" s="182" t="s">
        <v>3</v>
      </c>
      <c r="D5" s="183"/>
    </row>
    <row r="6" ht="24" customHeight="1" spans="1:4">
      <c r="A6" s="182" t="s">
        <v>4</v>
      </c>
      <c r="B6" s="182" t="s">
        <v>5</v>
      </c>
      <c r="C6" s="182" t="s">
        <v>6</v>
      </c>
      <c r="D6" s="182" t="s">
        <v>5</v>
      </c>
    </row>
    <row r="7" ht="17.25" customHeight="1" spans="1:4">
      <c r="A7" s="184" t="s">
        <v>7</v>
      </c>
      <c r="B7" s="84">
        <v>22112802</v>
      </c>
      <c r="C7" s="184" t="s">
        <v>8</v>
      </c>
      <c r="D7" s="84"/>
    </row>
    <row r="8" ht="17.25" customHeight="1" spans="1:4">
      <c r="A8" s="184" t="s">
        <v>9</v>
      </c>
      <c r="B8" s="84"/>
      <c r="C8" s="184" t="s">
        <v>10</v>
      </c>
      <c r="D8" s="84"/>
    </row>
    <row r="9" ht="17.25" customHeight="1" spans="1:4">
      <c r="A9" s="184" t="s">
        <v>11</v>
      </c>
      <c r="B9" s="84"/>
      <c r="C9" s="217" t="s">
        <v>12</v>
      </c>
      <c r="D9" s="84"/>
    </row>
    <row r="10" ht="17.25" customHeight="1" spans="1:4">
      <c r="A10" s="184" t="s">
        <v>13</v>
      </c>
      <c r="B10" s="84"/>
      <c r="C10" s="217" t="s">
        <v>14</v>
      </c>
      <c r="D10" s="84"/>
    </row>
    <row r="11" ht="17.25" customHeight="1" spans="1:4">
      <c r="A11" s="184" t="s">
        <v>15</v>
      </c>
      <c r="B11" s="84">
        <v>30655000</v>
      </c>
      <c r="C11" s="217" t="s">
        <v>16</v>
      </c>
      <c r="D11" s="84"/>
    </row>
    <row r="12" ht="17.25" customHeight="1" spans="1:4">
      <c r="A12" s="184" t="s">
        <v>17</v>
      </c>
      <c r="B12" s="84">
        <v>30655000</v>
      </c>
      <c r="C12" s="217" t="s">
        <v>18</v>
      </c>
      <c r="D12" s="84"/>
    </row>
    <row r="13" ht="17.25" customHeight="1" spans="1:4">
      <c r="A13" s="184" t="s">
        <v>19</v>
      </c>
      <c r="B13" s="84"/>
      <c r="C13" s="32" t="s">
        <v>20</v>
      </c>
      <c r="D13" s="84"/>
    </row>
    <row r="14" ht="17.25" customHeight="1" spans="1:4">
      <c r="A14" s="184" t="s">
        <v>21</v>
      </c>
      <c r="B14" s="84"/>
      <c r="C14" s="32" t="s">
        <v>22</v>
      </c>
      <c r="D14" s="84">
        <v>4586108</v>
      </c>
    </row>
    <row r="15" ht="17.25" customHeight="1" spans="1:4">
      <c r="A15" s="184" t="s">
        <v>23</v>
      </c>
      <c r="B15" s="84"/>
      <c r="C15" s="32" t="s">
        <v>24</v>
      </c>
      <c r="D15" s="84">
        <v>46389530</v>
      </c>
    </row>
    <row r="16" ht="17.25" customHeight="1" spans="1:4">
      <c r="A16" s="184" t="s">
        <v>25</v>
      </c>
      <c r="B16" s="84"/>
      <c r="C16" s="32" t="s">
        <v>26</v>
      </c>
      <c r="D16" s="84"/>
    </row>
    <row r="17" ht="17.25" customHeight="1" spans="1:4">
      <c r="A17" s="159"/>
      <c r="B17" s="84"/>
      <c r="C17" s="32" t="s">
        <v>27</v>
      </c>
      <c r="D17" s="84"/>
    </row>
    <row r="18" ht="17.25" customHeight="1" spans="1:4">
      <c r="A18" s="185"/>
      <c r="B18" s="84"/>
      <c r="C18" s="32" t="s">
        <v>28</v>
      </c>
      <c r="D18" s="84"/>
    </row>
    <row r="19" ht="17.25" customHeight="1" spans="1:4">
      <c r="A19" s="185"/>
      <c r="B19" s="84"/>
      <c r="C19" s="32" t="s">
        <v>29</v>
      </c>
      <c r="D19" s="84"/>
    </row>
    <row r="20" ht="17.25" customHeight="1" spans="1:4">
      <c r="A20" s="185"/>
      <c r="B20" s="84"/>
      <c r="C20" s="32" t="s">
        <v>30</v>
      </c>
      <c r="D20" s="84"/>
    </row>
    <row r="21" ht="17.25" customHeight="1" spans="1:4">
      <c r="A21" s="185"/>
      <c r="B21" s="84"/>
      <c r="C21" s="32" t="s">
        <v>31</v>
      </c>
      <c r="D21" s="84"/>
    </row>
    <row r="22" ht="17.25" customHeight="1" spans="1:4">
      <c r="A22" s="185"/>
      <c r="B22" s="84"/>
      <c r="C22" s="32" t="s">
        <v>32</v>
      </c>
      <c r="D22" s="84"/>
    </row>
    <row r="23" ht="17.25" customHeight="1" spans="1:4">
      <c r="A23" s="185"/>
      <c r="B23" s="84"/>
      <c r="C23" s="32" t="s">
        <v>33</v>
      </c>
      <c r="D23" s="84"/>
    </row>
    <row r="24" ht="17.25" customHeight="1" spans="1:4">
      <c r="A24" s="185"/>
      <c r="B24" s="84"/>
      <c r="C24" s="32" t="s">
        <v>34</v>
      </c>
      <c r="D24" s="84"/>
    </row>
    <row r="25" ht="17.25" customHeight="1" spans="1:4">
      <c r="A25" s="185"/>
      <c r="B25" s="84"/>
      <c r="C25" s="32" t="s">
        <v>35</v>
      </c>
      <c r="D25" s="84">
        <v>1792164</v>
      </c>
    </row>
    <row r="26" ht="17.25" customHeight="1" spans="1:4">
      <c r="A26" s="185"/>
      <c r="B26" s="84"/>
      <c r="C26" s="32" t="s">
        <v>36</v>
      </c>
      <c r="D26" s="84"/>
    </row>
    <row r="27" ht="17.25" customHeight="1" spans="1:4">
      <c r="A27" s="185"/>
      <c r="B27" s="84"/>
      <c r="C27" s="159" t="s">
        <v>37</v>
      </c>
      <c r="D27" s="84"/>
    </row>
    <row r="28" ht="17.25" customHeight="1" spans="1:4">
      <c r="A28" s="185"/>
      <c r="B28" s="84"/>
      <c r="C28" s="32" t="s">
        <v>38</v>
      </c>
      <c r="D28" s="84"/>
    </row>
    <row r="29" ht="16.5" customHeight="1" spans="1:4">
      <c r="A29" s="185"/>
      <c r="B29" s="84"/>
      <c r="C29" s="32" t="s">
        <v>39</v>
      </c>
      <c r="D29" s="84"/>
    </row>
    <row r="30" ht="16.5" customHeight="1" spans="1:4">
      <c r="A30" s="185"/>
      <c r="B30" s="84"/>
      <c r="C30" s="159" t="s">
        <v>40</v>
      </c>
      <c r="D30" s="84"/>
    </row>
    <row r="31" ht="17.25" customHeight="1" spans="1:4">
      <c r="A31" s="185"/>
      <c r="B31" s="84"/>
      <c r="C31" s="159" t="s">
        <v>41</v>
      </c>
      <c r="D31" s="84"/>
    </row>
    <row r="32" ht="17.25" customHeight="1" spans="1:4">
      <c r="A32" s="185"/>
      <c r="B32" s="84"/>
      <c r="C32" s="32" t="s">
        <v>42</v>
      </c>
      <c r="D32" s="84"/>
    </row>
    <row r="33" ht="16.5" customHeight="1" spans="1:4">
      <c r="A33" s="185" t="s">
        <v>43</v>
      </c>
      <c r="B33" s="84">
        <v>52767802</v>
      </c>
      <c r="C33" s="185" t="s">
        <v>44</v>
      </c>
      <c r="D33" s="84">
        <v>52767802</v>
      </c>
    </row>
    <row r="34" ht="16.5" customHeight="1" spans="1:4">
      <c r="A34" s="159" t="s">
        <v>45</v>
      </c>
      <c r="B34" s="84"/>
      <c r="C34" s="159" t="s">
        <v>46</v>
      </c>
      <c r="D34" s="84"/>
    </row>
    <row r="35" ht="16.5" customHeight="1" spans="1:4">
      <c r="A35" s="32" t="s">
        <v>47</v>
      </c>
      <c r="B35" s="84"/>
      <c r="C35" s="32" t="s">
        <v>47</v>
      </c>
      <c r="D35" s="84"/>
    </row>
    <row r="36" ht="16.5" customHeight="1" spans="1:4">
      <c r="A36" s="32" t="s">
        <v>48</v>
      </c>
      <c r="B36" s="84"/>
      <c r="C36" s="32" t="s">
        <v>49</v>
      </c>
      <c r="D36" s="84"/>
    </row>
    <row r="37" ht="16.5" customHeight="1" spans="1:4">
      <c r="A37" s="186" t="s">
        <v>50</v>
      </c>
      <c r="B37" s="84">
        <v>52767802</v>
      </c>
      <c r="C37" s="186" t="s">
        <v>51</v>
      </c>
      <c r="D37" s="84">
        <v>52767802</v>
      </c>
    </row>
  </sheetData>
  <mergeCells count="4">
    <mergeCell ref="A3:D3"/>
    <mergeCell ref="A4:B4"/>
    <mergeCell ref="A5:B5"/>
    <mergeCell ref="C5:D5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10"/>
  <sheetViews>
    <sheetView showGridLines="0" showZeros="0" workbookViewId="0">
      <pane ySplit="1" topLeftCell="A2" activePane="bottomLeft" state="frozen"/>
      <selection/>
      <selection pane="bottomLeft" activeCell="A1" sqref="A1"/>
    </sheetView>
  </sheetViews>
  <sheetFormatPr defaultColWidth="8.575" defaultRowHeight="12.75" customHeight="1"/>
  <cols>
    <col min="1" max="1" width="15.8916666666667" customWidth="1"/>
    <col min="2" max="2" width="35" customWidth="1"/>
    <col min="3" max="19" width="22" customWidth="1"/>
  </cols>
  <sheetData>
    <row r="1" customHeight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7.25" customHeight="1" spans="1:1">
      <c r="A2" s="66" t="s">
        <v>52</v>
      </c>
    </row>
    <row r="3" ht="41.25" customHeight="1" spans="1:1">
      <c r="A3" s="42" t="str">
        <f>"2025"&amp;"年部门收入预算表"</f>
        <v>2025年部门收入预算表</v>
      </c>
    </row>
    <row r="4" ht="17.25" customHeight="1" spans="1:19">
      <c r="A4" s="45" t="str">
        <f>"单位名称："&amp;"昆明市官渡区妇幼健康服务中心"</f>
        <v>单位名称：昆明市官渡区妇幼健康服务中心</v>
      </c>
      <c r="S4" s="47" t="s">
        <v>1</v>
      </c>
    </row>
    <row r="5" ht="21.75" customHeight="1" spans="1:19">
      <c r="A5" s="202" t="s">
        <v>53</v>
      </c>
      <c r="B5" s="203" t="s">
        <v>54</v>
      </c>
      <c r="C5" s="203" t="s">
        <v>55</v>
      </c>
      <c r="D5" s="204" t="s">
        <v>56</v>
      </c>
      <c r="E5" s="204"/>
      <c r="F5" s="204"/>
      <c r="G5" s="204"/>
      <c r="H5" s="204"/>
      <c r="I5" s="211"/>
      <c r="J5" s="204"/>
      <c r="K5" s="204"/>
      <c r="L5" s="204"/>
      <c r="M5" s="204"/>
      <c r="N5" s="212"/>
      <c r="O5" s="204" t="s">
        <v>45</v>
      </c>
      <c r="P5" s="204"/>
      <c r="Q5" s="204"/>
      <c r="R5" s="204"/>
      <c r="S5" s="212"/>
    </row>
    <row r="6" ht="27" customHeight="1" spans="1:19">
      <c r="A6" s="205"/>
      <c r="B6" s="206"/>
      <c r="C6" s="206"/>
      <c r="D6" s="206" t="s">
        <v>57</v>
      </c>
      <c r="E6" s="206" t="s">
        <v>58</v>
      </c>
      <c r="F6" s="206" t="s">
        <v>59</v>
      </c>
      <c r="G6" s="206" t="s">
        <v>60</v>
      </c>
      <c r="H6" s="206" t="s">
        <v>61</v>
      </c>
      <c r="I6" s="213" t="s">
        <v>62</v>
      </c>
      <c r="J6" s="214"/>
      <c r="K6" s="214"/>
      <c r="L6" s="214"/>
      <c r="M6" s="214"/>
      <c r="N6" s="215"/>
      <c r="O6" s="206" t="s">
        <v>57</v>
      </c>
      <c r="P6" s="206" t="s">
        <v>58</v>
      </c>
      <c r="Q6" s="206" t="s">
        <v>59</v>
      </c>
      <c r="R6" s="206" t="s">
        <v>60</v>
      </c>
      <c r="S6" s="206" t="s">
        <v>63</v>
      </c>
    </row>
    <row r="7" ht="30" customHeight="1" spans="1:19">
      <c r="A7" s="207"/>
      <c r="B7" s="208"/>
      <c r="C7" s="127"/>
      <c r="D7" s="127"/>
      <c r="E7" s="127"/>
      <c r="F7" s="127"/>
      <c r="G7" s="127"/>
      <c r="H7" s="127"/>
      <c r="I7" s="72" t="s">
        <v>57</v>
      </c>
      <c r="J7" s="215" t="s">
        <v>64</v>
      </c>
      <c r="K7" s="215" t="s">
        <v>65</v>
      </c>
      <c r="L7" s="215" t="s">
        <v>66</v>
      </c>
      <c r="M7" s="215" t="s">
        <v>67</v>
      </c>
      <c r="N7" s="215" t="s">
        <v>68</v>
      </c>
      <c r="O7" s="216"/>
      <c r="P7" s="216"/>
      <c r="Q7" s="216"/>
      <c r="R7" s="216"/>
      <c r="S7" s="127"/>
    </row>
    <row r="8" ht="15" customHeight="1" spans="1:19">
      <c r="A8" s="209">
        <v>1</v>
      </c>
      <c r="B8" s="209">
        <v>2</v>
      </c>
      <c r="C8" s="209">
        <v>3</v>
      </c>
      <c r="D8" s="209">
        <v>4</v>
      </c>
      <c r="E8" s="209">
        <v>5</v>
      </c>
      <c r="F8" s="209">
        <v>6</v>
      </c>
      <c r="G8" s="209">
        <v>7</v>
      </c>
      <c r="H8" s="209">
        <v>8</v>
      </c>
      <c r="I8" s="72">
        <v>9</v>
      </c>
      <c r="J8" s="209">
        <v>10</v>
      </c>
      <c r="K8" s="209">
        <v>11</v>
      </c>
      <c r="L8" s="209">
        <v>12</v>
      </c>
      <c r="M8" s="209">
        <v>13</v>
      </c>
      <c r="N8" s="209">
        <v>14</v>
      </c>
      <c r="O8" s="209">
        <v>15</v>
      </c>
      <c r="P8" s="209">
        <v>16</v>
      </c>
      <c r="Q8" s="209">
        <v>17</v>
      </c>
      <c r="R8" s="209">
        <v>18</v>
      </c>
      <c r="S8" s="209">
        <v>19</v>
      </c>
    </row>
    <row r="9" ht="18" customHeight="1" spans="1:19">
      <c r="A9" s="21" t="s">
        <v>69</v>
      </c>
      <c r="B9" s="21" t="s">
        <v>70</v>
      </c>
      <c r="C9" s="84">
        <v>52767802</v>
      </c>
      <c r="D9" s="84">
        <v>52767802</v>
      </c>
      <c r="E9" s="84">
        <v>22112802</v>
      </c>
      <c r="F9" s="84"/>
      <c r="G9" s="84"/>
      <c r="H9" s="84"/>
      <c r="I9" s="84">
        <v>30655000</v>
      </c>
      <c r="J9" s="84">
        <v>30655000</v>
      </c>
      <c r="K9" s="84"/>
      <c r="L9" s="84"/>
      <c r="M9" s="84"/>
      <c r="N9" s="84"/>
      <c r="O9" s="84"/>
      <c r="P9" s="84"/>
      <c r="Q9" s="84"/>
      <c r="R9" s="84"/>
      <c r="S9" s="84"/>
    </row>
    <row r="10" ht="18" customHeight="1" spans="1:19">
      <c r="A10" s="50" t="s">
        <v>55</v>
      </c>
      <c r="B10" s="210"/>
      <c r="C10" s="84">
        <v>52767802</v>
      </c>
      <c r="D10" s="84">
        <v>52767802</v>
      </c>
      <c r="E10" s="84">
        <v>22112802</v>
      </c>
      <c r="F10" s="84"/>
      <c r="G10" s="84"/>
      <c r="H10" s="84"/>
      <c r="I10" s="84">
        <v>30655000</v>
      </c>
      <c r="J10" s="84">
        <v>30655000</v>
      </c>
      <c r="K10" s="84"/>
      <c r="L10" s="84"/>
      <c r="M10" s="84"/>
      <c r="N10" s="84"/>
      <c r="O10" s="84"/>
      <c r="P10" s="84"/>
      <c r="Q10" s="84"/>
      <c r="R10" s="84"/>
      <c r="S10" s="84"/>
    </row>
  </sheetData>
  <mergeCells count="20">
    <mergeCell ref="A2:S2"/>
    <mergeCell ref="A3:S3"/>
    <mergeCell ref="A4:B4"/>
    <mergeCell ref="D5:N5"/>
    <mergeCell ref="O5:S5"/>
    <mergeCell ref="I6:N6"/>
    <mergeCell ref="A10:B10"/>
    <mergeCell ref="A5:A7"/>
    <mergeCell ref="B5:B7"/>
    <mergeCell ref="C5:C7"/>
    <mergeCell ref="D6:D7"/>
    <mergeCell ref="E6:E7"/>
    <mergeCell ref="F6:F7"/>
    <mergeCell ref="G6:G7"/>
    <mergeCell ref="H6:H7"/>
    <mergeCell ref="O6:O7"/>
    <mergeCell ref="P6:P7"/>
    <mergeCell ref="Q6:Q7"/>
    <mergeCell ref="R6:R7"/>
    <mergeCell ref="S6:S7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3"/>
  <sheetViews>
    <sheetView showGridLines="0" showZeros="0" workbookViewId="0">
      <pane ySplit="1" topLeftCell="A2" activePane="bottomLeft" state="frozen"/>
      <selection/>
      <selection pane="bottomLeft" activeCell="A1" sqref="A1"/>
    </sheetView>
  </sheetViews>
  <sheetFormatPr defaultColWidth="8.575" defaultRowHeight="12.75" customHeight="1"/>
  <cols>
    <col min="1" max="1" width="14.2833333333333" customWidth="1"/>
    <col min="2" max="2" width="37.575" customWidth="1"/>
    <col min="3" max="8" width="24.575" customWidth="1"/>
    <col min="9" max="9" width="26.7083333333333" customWidth="1"/>
    <col min="10" max="11" width="24.425" customWidth="1"/>
    <col min="12" max="15" width="24.575" customWidth="1"/>
  </cols>
  <sheetData>
    <row r="1" customHeight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7.25" customHeight="1" spans="1:1">
      <c r="A2" s="47" t="s">
        <v>71</v>
      </c>
    </row>
    <row r="3" ht="41.25" customHeight="1" spans="1:1">
      <c r="A3" s="42" t="str">
        <f>"2025"&amp;"年部门支出预算表"</f>
        <v>2025年部门支出预算表</v>
      </c>
    </row>
    <row r="4" ht="17.25" customHeight="1" spans="1:15">
      <c r="A4" s="45" t="str">
        <f>"单位名称："&amp;"昆明市官渡区妇幼健康服务中心"</f>
        <v>单位名称：昆明市官渡区妇幼健康服务中心</v>
      </c>
      <c r="O4" s="47" t="s">
        <v>1</v>
      </c>
    </row>
    <row r="5" ht="27" customHeight="1" spans="1:15">
      <c r="A5" s="188" t="s">
        <v>72</v>
      </c>
      <c r="B5" s="188" t="s">
        <v>73</v>
      </c>
      <c r="C5" s="188" t="s">
        <v>55</v>
      </c>
      <c r="D5" s="189" t="s">
        <v>58</v>
      </c>
      <c r="E5" s="190"/>
      <c r="F5" s="191"/>
      <c r="G5" s="192" t="s">
        <v>59</v>
      </c>
      <c r="H5" s="192" t="s">
        <v>60</v>
      </c>
      <c r="I5" s="192" t="s">
        <v>74</v>
      </c>
      <c r="J5" s="189" t="s">
        <v>62</v>
      </c>
      <c r="K5" s="190"/>
      <c r="L5" s="190"/>
      <c r="M5" s="190"/>
      <c r="N5" s="199"/>
      <c r="O5" s="200"/>
    </row>
    <row r="6" ht="42" customHeight="1" spans="1:15">
      <c r="A6" s="193"/>
      <c r="B6" s="193"/>
      <c r="C6" s="194"/>
      <c r="D6" s="195" t="s">
        <v>57</v>
      </c>
      <c r="E6" s="195" t="s">
        <v>75</v>
      </c>
      <c r="F6" s="195" t="s">
        <v>76</v>
      </c>
      <c r="G6" s="194"/>
      <c r="H6" s="194"/>
      <c r="I6" s="201"/>
      <c r="J6" s="195" t="s">
        <v>57</v>
      </c>
      <c r="K6" s="182" t="s">
        <v>77</v>
      </c>
      <c r="L6" s="182" t="s">
        <v>78</v>
      </c>
      <c r="M6" s="182" t="s">
        <v>79</v>
      </c>
      <c r="N6" s="182" t="s">
        <v>80</v>
      </c>
      <c r="O6" s="182" t="s">
        <v>81</v>
      </c>
    </row>
    <row r="7" ht="18" customHeight="1" spans="1:15">
      <c r="A7" s="53" t="s">
        <v>82</v>
      </c>
      <c r="B7" s="53" t="s">
        <v>83</v>
      </c>
      <c r="C7" s="53" t="s">
        <v>84</v>
      </c>
      <c r="D7" s="56" t="s">
        <v>85</v>
      </c>
      <c r="E7" s="56" t="s">
        <v>86</v>
      </c>
      <c r="F7" s="56" t="s">
        <v>87</v>
      </c>
      <c r="G7" s="56" t="s">
        <v>88</v>
      </c>
      <c r="H7" s="56" t="s">
        <v>89</v>
      </c>
      <c r="I7" s="56" t="s">
        <v>90</v>
      </c>
      <c r="J7" s="56" t="s">
        <v>91</v>
      </c>
      <c r="K7" s="56" t="s">
        <v>92</v>
      </c>
      <c r="L7" s="56" t="s">
        <v>93</v>
      </c>
      <c r="M7" s="56" t="s">
        <v>94</v>
      </c>
      <c r="N7" s="53" t="s">
        <v>95</v>
      </c>
      <c r="O7" s="56" t="s">
        <v>96</v>
      </c>
    </row>
    <row r="8" ht="21" customHeight="1" spans="1:15">
      <c r="A8" s="57" t="s">
        <v>97</v>
      </c>
      <c r="B8" s="57" t="s">
        <v>98</v>
      </c>
      <c r="C8" s="84">
        <v>4586108</v>
      </c>
      <c r="D8" s="84">
        <v>4586108</v>
      </c>
      <c r="E8" s="84">
        <v>4586108</v>
      </c>
      <c r="F8" s="84"/>
      <c r="G8" s="84"/>
      <c r="H8" s="84"/>
      <c r="I8" s="84"/>
      <c r="J8" s="84"/>
      <c r="K8" s="84"/>
      <c r="L8" s="84"/>
      <c r="M8" s="84"/>
      <c r="N8" s="84"/>
      <c r="O8" s="84"/>
    </row>
    <row r="9" ht="21" customHeight="1" spans="1:15">
      <c r="A9" s="196" t="s">
        <v>99</v>
      </c>
      <c r="B9" s="196" t="s">
        <v>100</v>
      </c>
      <c r="C9" s="84">
        <v>4586108</v>
      </c>
      <c r="D9" s="84">
        <v>4586108</v>
      </c>
      <c r="E9" s="84">
        <v>4586108</v>
      </c>
      <c r="F9" s="84"/>
      <c r="G9" s="84"/>
      <c r="H9" s="84"/>
      <c r="I9" s="84"/>
      <c r="J9" s="84"/>
      <c r="K9" s="84"/>
      <c r="L9" s="84"/>
      <c r="M9" s="84"/>
      <c r="N9" s="84"/>
      <c r="O9" s="84"/>
    </row>
    <row r="10" ht="21" customHeight="1" spans="1:15">
      <c r="A10" s="197" t="s">
        <v>101</v>
      </c>
      <c r="B10" s="197" t="s">
        <v>102</v>
      </c>
      <c r="C10" s="84">
        <v>1448400</v>
      </c>
      <c r="D10" s="84">
        <v>1448400</v>
      </c>
      <c r="E10" s="84">
        <v>1448400</v>
      </c>
      <c r="F10" s="84"/>
      <c r="G10" s="84"/>
      <c r="H10" s="84"/>
      <c r="I10" s="84"/>
      <c r="J10" s="84"/>
      <c r="K10" s="84"/>
      <c r="L10" s="84"/>
      <c r="M10" s="84"/>
      <c r="N10" s="84"/>
      <c r="O10" s="84"/>
    </row>
    <row r="11" ht="21" customHeight="1" spans="1:15">
      <c r="A11" s="197" t="s">
        <v>103</v>
      </c>
      <c r="B11" s="197" t="s">
        <v>104</v>
      </c>
      <c r="C11" s="84">
        <v>2363148</v>
      </c>
      <c r="D11" s="84">
        <v>2363148</v>
      </c>
      <c r="E11" s="84">
        <v>2363148</v>
      </c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ht="21" customHeight="1" spans="1:15">
      <c r="A12" s="197" t="s">
        <v>105</v>
      </c>
      <c r="B12" s="197" t="s">
        <v>106</v>
      </c>
      <c r="C12" s="84">
        <v>774560</v>
      </c>
      <c r="D12" s="84">
        <v>774560</v>
      </c>
      <c r="E12" s="84">
        <v>774560</v>
      </c>
      <c r="F12" s="84"/>
      <c r="G12" s="84"/>
      <c r="H12" s="84"/>
      <c r="I12" s="84"/>
      <c r="J12" s="84"/>
      <c r="K12" s="84"/>
      <c r="L12" s="84"/>
      <c r="M12" s="84"/>
      <c r="N12" s="84"/>
      <c r="O12" s="84"/>
    </row>
    <row r="13" ht="21" customHeight="1" spans="1:15">
      <c r="A13" s="57" t="s">
        <v>107</v>
      </c>
      <c r="B13" s="57" t="s">
        <v>108</v>
      </c>
      <c r="C13" s="84">
        <v>46389530</v>
      </c>
      <c r="D13" s="84">
        <v>15734530</v>
      </c>
      <c r="E13" s="84">
        <v>15734530</v>
      </c>
      <c r="F13" s="84"/>
      <c r="G13" s="84"/>
      <c r="H13" s="84"/>
      <c r="I13" s="84"/>
      <c r="J13" s="84">
        <v>30655000</v>
      </c>
      <c r="K13" s="84">
        <v>30655000</v>
      </c>
      <c r="L13" s="84"/>
      <c r="M13" s="84"/>
      <c r="N13" s="84"/>
      <c r="O13" s="84"/>
    </row>
    <row r="14" ht="21" customHeight="1" spans="1:15">
      <c r="A14" s="196" t="s">
        <v>109</v>
      </c>
      <c r="B14" s="196" t="s">
        <v>110</v>
      </c>
      <c r="C14" s="84">
        <v>44610519</v>
      </c>
      <c r="D14" s="84">
        <v>13955519</v>
      </c>
      <c r="E14" s="84">
        <v>13955519</v>
      </c>
      <c r="F14" s="84"/>
      <c r="G14" s="84"/>
      <c r="H14" s="84"/>
      <c r="I14" s="84"/>
      <c r="J14" s="84">
        <v>30655000</v>
      </c>
      <c r="K14" s="84">
        <v>30655000</v>
      </c>
      <c r="L14" s="84"/>
      <c r="M14" s="84"/>
      <c r="N14" s="84"/>
      <c r="O14" s="84"/>
    </row>
    <row r="15" ht="21" customHeight="1" spans="1:15">
      <c r="A15" s="197" t="s">
        <v>111</v>
      </c>
      <c r="B15" s="197" t="s">
        <v>112</v>
      </c>
      <c r="C15" s="84">
        <v>44610519</v>
      </c>
      <c r="D15" s="84">
        <v>13955519</v>
      </c>
      <c r="E15" s="84">
        <v>13955519</v>
      </c>
      <c r="F15" s="84"/>
      <c r="G15" s="84"/>
      <c r="H15" s="84"/>
      <c r="I15" s="84"/>
      <c r="J15" s="84">
        <v>30655000</v>
      </c>
      <c r="K15" s="84">
        <v>30655000</v>
      </c>
      <c r="L15" s="84"/>
      <c r="M15" s="84"/>
      <c r="N15" s="84"/>
      <c r="O15" s="84"/>
    </row>
    <row r="16" ht="21" customHeight="1" spans="1:15">
      <c r="A16" s="196" t="s">
        <v>113</v>
      </c>
      <c r="B16" s="196" t="s">
        <v>114</v>
      </c>
      <c r="C16" s="84">
        <v>1779011</v>
      </c>
      <c r="D16" s="84">
        <v>1779011</v>
      </c>
      <c r="E16" s="84">
        <v>1779011</v>
      </c>
      <c r="F16" s="84"/>
      <c r="G16" s="84"/>
      <c r="H16" s="84"/>
      <c r="I16" s="84"/>
      <c r="J16" s="84"/>
      <c r="K16" s="84"/>
      <c r="L16" s="84"/>
      <c r="M16" s="84"/>
      <c r="N16" s="84"/>
      <c r="O16" s="84"/>
    </row>
    <row r="17" ht="21" customHeight="1" spans="1:15">
      <c r="A17" s="197" t="s">
        <v>115</v>
      </c>
      <c r="B17" s="197" t="s">
        <v>116</v>
      </c>
      <c r="C17" s="84">
        <v>840062</v>
      </c>
      <c r="D17" s="84">
        <v>840062</v>
      </c>
      <c r="E17" s="84">
        <v>840062</v>
      </c>
      <c r="F17" s="84"/>
      <c r="G17" s="84"/>
      <c r="H17" s="84"/>
      <c r="I17" s="84"/>
      <c r="J17" s="84"/>
      <c r="K17" s="84"/>
      <c r="L17" s="84"/>
      <c r="M17" s="84"/>
      <c r="N17" s="84"/>
      <c r="O17" s="84"/>
    </row>
    <row r="18" ht="21" customHeight="1" spans="1:15">
      <c r="A18" s="197" t="s">
        <v>117</v>
      </c>
      <c r="B18" s="197" t="s">
        <v>118</v>
      </c>
      <c r="C18" s="84">
        <v>718757</v>
      </c>
      <c r="D18" s="84">
        <v>718757</v>
      </c>
      <c r="E18" s="84">
        <v>718757</v>
      </c>
      <c r="F18" s="84"/>
      <c r="G18" s="84"/>
      <c r="H18" s="84"/>
      <c r="I18" s="84"/>
      <c r="J18" s="84"/>
      <c r="K18" s="84"/>
      <c r="L18" s="84"/>
      <c r="M18" s="84"/>
      <c r="N18" s="84"/>
      <c r="O18" s="84"/>
    </row>
    <row r="19" ht="21" customHeight="1" spans="1:15">
      <c r="A19" s="197" t="s">
        <v>119</v>
      </c>
      <c r="B19" s="197" t="s">
        <v>120</v>
      </c>
      <c r="C19" s="84">
        <v>220192</v>
      </c>
      <c r="D19" s="84">
        <v>220192</v>
      </c>
      <c r="E19" s="84">
        <v>220192</v>
      </c>
      <c r="F19" s="84"/>
      <c r="G19" s="84"/>
      <c r="H19" s="84"/>
      <c r="I19" s="84"/>
      <c r="J19" s="84"/>
      <c r="K19" s="84"/>
      <c r="L19" s="84"/>
      <c r="M19" s="84"/>
      <c r="N19" s="84"/>
      <c r="O19" s="84"/>
    </row>
    <row r="20" ht="21" customHeight="1" spans="1:15">
      <c r="A20" s="57" t="s">
        <v>121</v>
      </c>
      <c r="B20" s="57" t="s">
        <v>122</v>
      </c>
      <c r="C20" s="84">
        <v>1792164</v>
      </c>
      <c r="D20" s="84">
        <v>1792164</v>
      </c>
      <c r="E20" s="84">
        <v>1792164</v>
      </c>
      <c r="F20" s="84"/>
      <c r="G20" s="84"/>
      <c r="H20" s="84"/>
      <c r="I20" s="84"/>
      <c r="J20" s="84"/>
      <c r="K20" s="84"/>
      <c r="L20" s="84"/>
      <c r="M20" s="84"/>
      <c r="N20" s="84"/>
      <c r="O20" s="84"/>
    </row>
    <row r="21" ht="21" customHeight="1" spans="1:15">
      <c r="A21" s="196" t="s">
        <v>123</v>
      </c>
      <c r="B21" s="196" t="s">
        <v>124</v>
      </c>
      <c r="C21" s="84">
        <v>1792164</v>
      </c>
      <c r="D21" s="84">
        <v>1792164</v>
      </c>
      <c r="E21" s="84">
        <v>1792164</v>
      </c>
      <c r="F21" s="84"/>
      <c r="G21" s="84"/>
      <c r="H21" s="84"/>
      <c r="I21" s="84"/>
      <c r="J21" s="84"/>
      <c r="K21" s="84"/>
      <c r="L21" s="84"/>
      <c r="M21" s="84"/>
      <c r="N21" s="84"/>
      <c r="O21" s="84"/>
    </row>
    <row r="22" ht="21" customHeight="1" spans="1:15">
      <c r="A22" s="197" t="s">
        <v>125</v>
      </c>
      <c r="B22" s="197" t="s">
        <v>126</v>
      </c>
      <c r="C22" s="84">
        <v>1792164</v>
      </c>
      <c r="D22" s="84">
        <v>1792164</v>
      </c>
      <c r="E22" s="84">
        <v>1792164</v>
      </c>
      <c r="F22" s="84"/>
      <c r="G22" s="84"/>
      <c r="H22" s="84"/>
      <c r="I22" s="84"/>
      <c r="J22" s="84"/>
      <c r="K22" s="84"/>
      <c r="L22" s="84"/>
      <c r="M22" s="84"/>
      <c r="N22" s="84"/>
      <c r="O22" s="84"/>
    </row>
    <row r="23" ht="21" customHeight="1" spans="1:15">
      <c r="A23" s="198" t="s">
        <v>55</v>
      </c>
      <c r="B23" s="149"/>
      <c r="C23" s="84">
        <v>52767802</v>
      </c>
      <c r="D23" s="84">
        <v>22112802</v>
      </c>
      <c r="E23" s="84">
        <v>22112802</v>
      </c>
      <c r="F23" s="84"/>
      <c r="G23" s="84"/>
      <c r="H23" s="84"/>
      <c r="I23" s="84"/>
      <c r="J23" s="84">
        <v>30655000</v>
      </c>
      <c r="K23" s="84">
        <v>30655000</v>
      </c>
      <c r="L23" s="84"/>
      <c r="M23" s="84"/>
      <c r="N23" s="84"/>
      <c r="O23" s="84"/>
    </row>
  </sheetData>
  <mergeCells count="12">
    <mergeCell ref="A2:O2"/>
    <mergeCell ref="A3:O3"/>
    <mergeCell ref="A4:B4"/>
    <mergeCell ref="D5:F5"/>
    <mergeCell ref="J5:O5"/>
    <mergeCell ref="A23:B23"/>
    <mergeCell ref="A5:A6"/>
    <mergeCell ref="B5:B6"/>
    <mergeCell ref="C5:C6"/>
    <mergeCell ref="G5:G6"/>
    <mergeCell ref="H5:H6"/>
    <mergeCell ref="I5:I6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5"/>
  <sheetViews>
    <sheetView showGridLines="0" showZeros="0" workbookViewId="0">
      <pane ySplit="1" topLeftCell="A15" activePane="bottomLeft" state="frozen"/>
      <selection/>
      <selection pane="bottomLeft" activeCell="A1" sqref="A1"/>
    </sheetView>
  </sheetViews>
  <sheetFormatPr defaultColWidth="8.575" defaultRowHeight="12.75" customHeight="1" outlineLevelCol="3"/>
  <cols>
    <col min="1" max="4" width="35.575" customWidth="1"/>
  </cols>
  <sheetData>
    <row r="1" customHeight="1" spans="1:4">
      <c r="A1" s="1"/>
      <c r="B1" s="1"/>
      <c r="C1" s="1"/>
      <c r="D1" s="1"/>
    </row>
    <row r="2" ht="15" customHeight="1" spans="1:4">
      <c r="A2" s="43"/>
      <c r="B2" s="47"/>
      <c r="C2" s="47"/>
      <c r="D2" s="47" t="s">
        <v>127</v>
      </c>
    </row>
    <row r="3" ht="41.25" customHeight="1" spans="1:1">
      <c r="A3" s="42" t="str">
        <f>"2025"&amp;"年部门财政拨款收支预算总表"</f>
        <v>2025年部门财政拨款收支预算总表</v>
      </c>
    </row>
    <row r="4" ht="17.25" customHeight="1" spans="1:4">
      <c r="A4" s="45" t="str">
        <f>"单位名称："&amp;"昆明市官渡区妇幼健康服务中心"</f>
        <v>单位名称：昆明市官渡区妇幼健康服务中心</v>
      </c>
      <c r="B4" s="181"/>
      <c r="D4" s="47" t="s">
        <v>1</v>
      </c>
    </row>
    <row r="5" ht="17.25" customHeight="1" spans="1:4">
      <c r="A5" s="182" t="s">
        <v>2</v>
      </c>
      <c r="B5" s="183"/>
      <c r="C5" s="182" t="s">
        <v>3</v>
      </c>
      <c r="D5" s="183"/>
    </row>
    <row r="6" ht="18.75" customHeight="1" spans="1:4">
      <c r="A6" s="182" t="s">
        <v>4</v>
      </c>
      <c r="B6" s="182" t="s">
        <v>5</v>
      </c>
      <c r="C6" s="182" t="s">
        <v>6</v>
      </c>
      <c r="D6" s="182" t="s">
        <v>5</v>
      </c>
    </row>
    <row r="7" ht="16.5" customHeight="1" spans="1:4">
      <c r="A7" s="184" t="s">
        <v>128</v>
      </c>
      <c r="B7" s="84">
        <v>22112802</v>
      </c>
      <c r="C7" s="184" t="s">
        <v>129</v>
      </c>
      <c r="D7" s="84">
        <v>22112802</v>
      </c>
    </row>
    <row r="8" ht="16.5" customHeight="1" spans="1:4">
      <c r="A8" s="184" t="s">
        <v>130</v>
      </c>
      <c r="B8" s="84">
        <v>22112802</v>
      </c>
      <c r="C8" s="184" t="s">
        <v>131</v>
      </c>
      <c r="D8" s="84"/>
    </row>
    <row r="9" ht="16.5" customHeight="1" spans="1:4">
      <c r="A9" s="184" t="s">
        <v>132</v>
      </c>
      <c r="B9" s="84"/>
      <c r="C9" s="184" t="s">
        <v>133</v>
      </c>
      <c r="D9" s="84"/>
    </row>
    <row r="10" ht="16.5" customHeight="1" spans="1:4">
      <c r="A10" s="184" t="s">
        <v>134</v>
      </c>
      <c r="B10" s="84"/>
      <c r="C10" s="184" t="s">
        <v>135</v>
      </c>
      <c r="D10" s="84"/>
    </row>
    <row r="11" ht="16.5" customHeight="1" spans="1:4">
      <c r="A11" s="184" t="s">
        <v>136</v>
      </c>
      <c r="B11" s="84"/>
      <c r="C11" s="184" t="s">
        <v>137</v>
      </c>
      <c r="D11" s="84"/>
    </row>
    <row r="12" ht="16.5" customHeight="1" spans="1:4">
      <c r="A12" s="184" t="s">
        <v>130</v>
      </c>
      <c r="B12" s="84"/>
      <c r="C12" s="184" t="s">
        <v>138</v>
      </c>
      <c r="D12" s="84"/>
    </row>
    <row r="13" ht="16.5" customHeight="1" spans="1:4">
      <c r="A13" s="159" t="s">
        <v>132</v>
      </c>
      <c r="B13" s="84"/>
      <c r="C13" s="71" t="s">
        <v>139</v>
      </c>
      <c r="D13" s="84"/>
    </row>
    <row r="14" ht="16.5" customHeight="1" spans="1:4">
      <c r="A14" s="159" t="s">
        <v>134</v>
      </c>
      <c r="B14" s="84"/>
      <c r="C14" s="71" t="s">
        <v>140</v>
      </c>
      <c r="D14" s="84"/>
    </row>
    <row r="15" ht="16.5" customHeight="1" spans="1:4">
      <c r="A15" s="185"/>
      <c r="B15" s="84"/>
      <c r="C15" s="71" t="s">
        <v>141</v>
      </c>
      <c r="D15" s="84">
        <v>4586108</v>
      </c>
    </row>
    <row r="16" ht="16.5" customHeight="1" spans="1:4">
      <c r="A16" s="185"/>
      <c r="B16" s="84"/>
      <c r="C16" s="71" t="s">
        <v>142</v>
      </c>
      <c r="D16" s="84">
        <v>15734530</v>
      </c>
    </row>
    <row r="17" ht="16.5" customHeight="1" spans="1:4">
      <c r="A17" s="185"/>
      <c r="B17" s="84"/>
      <c r="C17" s="71" t="s">
        <v>143</v>
      </c>
      <c r="D17" s="84"/>
    </row>
    <row r="18" ht="16.5" customHeight="1" spans="1:4">
      <c r="A18" s="185"/>
      <c r="B18" s="84"/>
      <c r="C18" s="71" t="s">
        <v>144</v>
      </c>
      <c r="D18" s="84"/>
    </row>
    <row r="19" ht="16.5" customHeight="1" spans="1:4">
      <c r="A19" s="185"/>
      <c r="B19" s="84"/>
      <c r="C19" s="71" t="s">
        <v>145</v>
      </c>
      <c r="D19" s="84"/>
    </row>
    <row r="20" ht="16.5" customHeight="1" spans="1:4">
      <c r="A20" s="185"/>
      <c r="B20" s="84"/>
      <c r="C20" s="71" t="s">
        <v>146</v>
      </c>
      <c r="D20" s="84"/>
    </row>
    <row r="21" ht="16.5" customHeight="1" spans="1:4">
      <c r="A21" s="185"/>
      <c r="B21" s="84"/>
      <c r="C21" s="71" t="s">
        <v>147</v>
      </c>
      <c r="D21" s="84"/>
    </row>
    <row r="22" ht="16.5" customHeight="1" spans="1:4">
      <c r="A22" s="185"/>
      <c r="B22" s="84"/>
      <c r="C22" s="71" t="s">
        <v>148</v>
      </c>
      <c r="D22" s="84"/>
    </row>
    <row r="23" ht="16.5" customHeight="1" spans="1:4">
      <c r="A23" s="185"/>
      <c r="B23" s="84"/>
      <c r="C23" s="71" t="s">
        <v>149</v>
      </c>
      <c r="D23" s="84"/>
    </row>
    <row r="24" ht="16.5" customHeight="1" spans="1:4">
      <c r="A24" s="185"/>
      <c r="B24" s="84"/>
      <c r="C24" s="71" t="s">
        <v>150</v>
      </c>
      <c r="D24" s="84"/>
    </row>
    <row r="25" ht="16.5" customHeight="1" spans="1:4">
      <c r="A25" s="185"/>
      <c r="B25" s="84"/>
      <c r="C25" s="71" t="s">
        <v>151</v>
      </c>
      <c r="D25" s="84"/>
    </row>
    <row r="26" ht="16.5" customHeight="1" spans="1:4">
      <c r="A26" s="185"/>
      <c r="B26" s="84"/>
      <c r="C26" s="71" t="s">
        <v>152</v>
      </c>
      <c r="D26" s="84">
        <v>1792164</v>
      </c>
    </row>
    <row r="27" ht="16.5" customHeight="1" spans="1:4">
      <c r="A27" s="185"/>
      <c r="B27" s="84"/>
      <c r="C27" s="71" t="s">
        <v>153</v>
      </c>
      <c r="D27" s="84"/>
    </row>
    <row r="28" ht="16.5" customHeight="1" spans="1:4">
      <c r="A28" s="185"/>
      <c r="B28" s="84"/>
      <c r="C28" s="71" t="s">
        <v>154</v>
      </c>
      <c r="D28" s="84"/>
    </row>
    <row r="29" ht="16.5" customHeight="1" spans="1:4">
      <c r="A29" s="185"/>
      <c r="B29" s="84"/>
      <c r="C29" s="71" t="s">
        <v>155</v>
      </c>
      <c r="D29" s="84"/>
    </row>
    <row r="30" ht="16.5" customHeight="1" spans="1:4">
      <c r="A30" s="185"/>
      <c r="B30" s="84"/>
      <c r="C30" s="71" t="s">
        <v>156</v>
      </c>
      <c r="D30" s="84"/>
    </row>
    <row r="31" ht="16.5" customHeight="1" spans="1:4">
      <c r="A31" s="185"/>
      <c r="B31" s="84"/>
      <c r="C31" s="71" t="s">
        <v>157</v>
      </c>
      <c r="D31" s="84"/>
    </row>
    <row r="32" ht="16.5" customHeight="1" spans="1:4">
      <c r="A32" s="185"/>
      <c r="B32" s="84"/>
      <c r="C32" s="159" t="s">
        <v>158</v>
      </c>
      <c r="D32" s="84"/>
    </row>
    <row r="33" ht="16.5" customHeight="1" spans="1:4">
      <c r="A33" s="185"/>
      <c r="B33" s="84"/>
      <c r="C33" s="159" t="s">
        <v>159</v>
      </c>
      <c r="D33" s="84"/>
    </row>
    <row r="34" ht="16.5" customHeight="1" spans="1:4">
      <c r="A34" s="185"/>
      <c r="B34" s="84"/>
      <c r="C34" s="30" t="s">
        <v>160</v>
      </c>
      <c r="D34" s="84"/>
    </row>
    <row r="35" ht="15" customHeight="1" spans="1:4">
      <c r="A35" s="186" t="s">
        <v>50</v>
      </c>
      <c r="B35" s="187">
        <v>22112802</v>
      </c>
      <c r="C35" s="186" t="s">
        <v>51</v>
      </c>
      <c r="D35" s="187">
        <v>22112802</v>
      </c>
    </row>
  </sheetData>
  <mergeCells count="4">
    <mergeCell ref="A3:D3"/>
    <mergeCell ref="A4:B4"/>
    <mergeCell ref="A5:B5"/>
    <mergeCell ref="C5:D5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3"/>
  <sheetViews>
    <sheetView showZeros="0" workbookViewId="0">
      <pane ySplit="1" topLeftCell="A2" activePane="bottomLeft" state="frozen"/>
      <selection/>
      <selection pane="bottomLeft" activeCell="A1" sqref="A1"/>
    </sheetView>
  </sheetViews>
  <sheetFormatPr defaultColWidth="9.14166666666667" defaultRowHeight="14.25" customHeight="1" outlineLevelCol="6"/>
  <cols>
    <col min="1" max="1" width="20.1416666666667" customWidth="1"/>
    <col min="2" max="2" width="44" customWidth="1"/>
    <col min="3" max="7" width="24.1416666666667" customWidth="1"/>
  </cols>
  <sheetData>
    <row r="1" customHeight="1" spans="1:7">
      <c r="A1" s="1"/>
      <c r="B1" s="1"/>
      <c r="C1" s="1"/>
      <c r="D1" s="1"/>
      <c r="E1" s="1"/>
      <c r="F1" s="1"/>
      <c r="G1" s="1"/>
    </row>
    <row r="2" customHeight="1" spans="4:7">
      <c r="D2" s="146"/>
      <c r="F2" s="76"/>
      <c r="G2" s="154" t="s">
        <v>161</v>
      </c>
    </row>
    <row r="3" ht="41.25" customHeight="1" spans="1:7">
      <c r="A3" s="136" t="str">
        <f>"2025"&amp;"年一般公共预算支出预算表（按功能科目分类）"</f>
        <v>2025年一般公共预算支出预算表（按功能科目分类）</v>
      </c>
      <c r="B3" s="136"/>
      <c r="C3" s="136"/>
      <c r="D3" s="136"/>
      <c r="E3" s="136"/>
      <c r="F3" s="136"/>
      <c r="G3" s="136"/>
    </row>
    <row r="4" ht="18" customHeight="1" spans="1:7">
      <c r="A4" s="5" t="str">
        <f>"单位名称："&amp;"昆明市官渡区妇幼健康服务中心"</f>
        <v>单位名称：昆明市官渡区妇幼健康服务中心</v>
      </c>
      <c r="F4" s="133"/>
      <c r="G4" s="154" t="s">
        <v>1</v>
      </c>
    </row>
    <row r="5" ht="20.25" customHeight="1" spans="1:7">
      <c r="A5" s="175" t="s">
        <v>162</v>
      </c>
      <c r="B5" s="176"/>
      <c r="C5" s="137" t="s">
        <v>55</v>
      </c>
      <c r="D5" s="162" t="s">
        <v>75</v>
      </c>
      <c r="E5" s="12"/>
      <c r="F5" s="13"/>
      <c r="G5" s="151" t="s">
        <v>76</v>
      </c>
    </row>
    <row r="6" ht="20.25" customHeight="1" spans="1:7">
      <c r="A6" s="177" t="s">
        <v>72</v>
      </c>
      <c r="B6" s="177" t="s">
        <v>73</v>
      </c>
      <c r="C6" s="19"/>
      <c r="D6" s="142" t="s">
        <v>57</v>
      </c>
      <c r="E6" s="142" t="s">
        <v>163</v>
      </c>
      <c r="F6" s="142" t="s">
        <v>164</v>
      </c>
      <c r="G6" s="153"/>
    </row>
    <row r="7" ht="15" customHeight="1" spans="1:7">
      <c r="A7" s="178" t="s">
        <v>82</v>
      </c>
      <c r="B7" s="178" t="s">
        <v>83</v>
      </c>
      <c r="C7" s="178" t="s">
        <v>84</v>
      </c>
      <c r="D7" s="178" t="s">
        <v>85</v>
      </c>
      <c r="E7" s="178" t="s">
        <v>86</v>
      </c>
      <c r="F7" s="178" t="s">
        <v>87</v>
      </c>
      <c r="G7" s="178" t="s">
        <v>88</v>
      </c>
    </row>
    <row r="8" ht="18" customHeight="1" spans="1:7">
      <c r="A8" s="30" t="s">
        <v>97</v>
      </c>
      <c r="B8" s="30" t="s">
        <v>98</v>
      </c>
      <c r="C8" s="84">
        <v>4586108</v>
      </c>
      <c r="D8" s="84">
        <v>4586108</v>
      </c>
      <c r="E8" s="84">
        <v>4382108</v>
      </c>
      <c r="F8" s="84">
        <v>204000</v>
      </c>
      <c r="G8" s="84"/>
    </row>
    <row r="9" ht="18" customHeight="1" spans="1:7">
      <c r="A9" s="145" t="s">
        <v>99</v>
      </c>
      <c r="B9" s="145" t="s">
        <v>100</v>
      </c>
      <c r="C9" s="84">
        <v>4586108</v>
      </c>
      <c r="D9" s="84">
        <v>4586108</v>
      </c>
      <c r="E9" s="84">
        <v>4382108</v>
      </c>
      <c r="F9" s="84">
        <v>204000</v>
      </c>
      <c r="G9" s="84"/>
    </row>
    <row r="10" ht="18" customHeight="1" spans="1:7">
      <c r="A10" s="179" t="s">
        <v>101</v>
      </c>
      <c r="B10" s="179" t="s">
        <v>102</v>
      </c>
      <c r="C10" s="84">
        <v>1448400</v>
      </c>
      <c r="D10" s="84">
        <v>1448400</v>
      </c>
      <c r="E10" s="84">
        <v>1244400</v>
      </c>
      <c r="F10" s="84">
        <v>204000</v>
      </c>
      <c r="G10" s="84"/>
    </row>
    <row r="11" ht="18" customHeight="1" spans="1:7">
      <c r="A11" s="179" t="s">
        <v>103</v>
      </c>
      <c r="B11" s="179" t="s">
        <v>104</v>
      </c>
      <c r="C11" s="84">
        <v>2363148</v>
      </c>
      <c r="D11" s="84">
        <v>2363148</v>
      </c>
      <c r="E11" s="84">
        <v>2363148</v>
      </c>
      <c r="F11" s="84"/>
      <c r="G11" s="84"/>
    </row>
    <row r="12" ht="18" customHeight="1" spans="1:7">
      <c r="A12" s="179" t="s">
        <v>105</v>
      </c>
      <c r="B12" s="179" t="s">
        <v>106</v>
      </c>
      <c r="C12" s="84">
        <v>774560</v>
      </c>
      <c r="D12" s="84">
        <v>774560</v>
      </c>
      <c r="E12" s="84">
        <v>774560</v>
      </c>
      <c r="F12" s="84"/>
      <c r="G12" s="84"/>
    </row>
    <row r="13" ht="18" customHeight="1" spans="1:7">
      <c r="A13" s="30" t="s">
        <v>107</v>
      </c>
      <c r="B13" s="30" t="s">
        <v>108</v>
      </c>
      <c r="C13" s="84">
        <v>15734530</v>
      </c>
      <c r="D13" s="84">
        <v>15734530</v>
      </c>
      <c r="E13" s="84">
        <v>14051778</v>
      </c>
      <c r="F13" s="84">
        <v>1682752</v>
      </c>
      <c r="G13" s="84"/>
    </row>
    <row r="14" ht="18" customHeight="1" spans="1:7">
      <c r="A14" s="145" t="s">
        <v>109</v>
      </c>
      <c r="B14" s="145" t="s">
        <v>110</v>
      </c>
      <c r="C14" s="84">
        <v>13955519</v>
      </c>
      <c r="D14" s="84">
        <v>13955519</v>
      </c>
      <c r="E14" s="84">
        <v>12272767</v>
      </c>
      <c r="F14" s="84">
        <v>1682752</v>
      </c>
      <c r="G14" s="84"/>
    </row>
    <row r="15" ht="18" customHeight="1" spans="1:7">
      <c r="A15" s="179" t="s">
        <v>111</v>
      </c>
      <c r="B15" s="179" t="s">
        <v>112</v>
      </c>
      <c r="C15" s="84">
        <v>13955519</v>
      </c>
      <c r="D15" s="84">
        <v>13955519</v>
      </c>
      <c r="E15" s="84">
        <v>12272767</v>
      </c>
      <c r="F15" s="84">
        <v>1682752</v>
      </c>
      <c r="G15" s="84"/>
    </row>
    <row r="16" ht="18" customHeight="1" spans="1:7">
      <c r="A16" s="145" t="s">
        <v>113</v>
      </c>
      <c r="B16" s="145" t="s">
        <v>114</v>
      </c>
      <c r="C16" s="84">
        <v>1779011</v>
      </c>
      <c r="D16" s="84">
        <v>1779011</v>
      </c>
      <c r="E16" s="84">
        <v>1779011</v>
      </c>
      <c r="F16" s="84"/>
      <c r="G16" s="84"/>
    </row>
    <row r="17" ht="18" customHeight="1" spans="1:7">
      <c r="A17" s="179" t="s">
        <v>115</v>
      </c>
      <c r="B17" s="179" t="s">
        <v>116</v>
      </c>
      <c r="C17" s="84">
        <v>840062</v>
      </c>
      <c r="D17" s="84">
        <v>840062</v>
      </c>
      <c r="E17" s="84">
        <v>840062</v>
      </c>
      <c r="F17" s="84"/>
      <c r="G17" s="84"/>
    </row>
    <row r="18" ht="18" customHeight="1" spans="1:7">
      <c r="A18" s="179" t="s">
        <v>117</v>
      </c>
      <c r="B18" s="179" t="s">
        <v>118</v>
      </c>
      <c r="C18" s="84">
        <v>718757</v>
      </c>
      <c r="D18" s="84">
        <v>718757</v>
      </c>
      <c r="E18" s="84">
        <v>718757</v>
      </c>
      <c r="F18" s="84"/>
      <c r="G18" s="84"/>
    </row>
    <row r="19" ht="18" customHeight="1" spans="1:7">
      <c r="A19" s="179" t="s">
        <v>119</v>
      </c>
      <c r="B19" s="179" t="s">
        <v>120</v>
      </c>
      <c r="C19" s="84">
        <v>220192</v>
      </c>
      <c r="D19" s="84">
        <v>220192</v>
      </c>
      <c r="E19" s="84">
        <v>220192</v>
      </c>
      <c r="F19" s="84"/>
      <c r="G19" s="84"/>
    </row>
    <row r="20" ht="18" customHeight="1" spans="1:7">
      <c r="A20" s="30" t="s">
        <v>121</v>
      </c>
      <c r="B20" s="30" t="s">
        <v>122</v>
      </c>
      <c r="C20" s="84">
        <v>1792164</v>
      </c>
      <c r="D20" s="84">
        <v>1792164</v>
      </c>
      <c r="E20" s="84">
        <v>1792164</v>
      </c>
      <c r="F20" s="84"/>
      <c r="G20" s="84"/>
    </row>
    <row r="21" ht="18" customHeight="1" spans="1:7">
      <c r="A21" s="145" t="s">
        <v>123</v>
      </c>
      <c r="B21" s="145" t="s">
        <v>124</v>
      </c>
      <c r="C21" s="84">
        <v>1792164</v>
      </c>
      <c r="D21" s="84">
        <v>1792164</v>
      </c>
      <c r="E21" s="84">
        <v>1792164</v>
      </c>
      <c r="F21" s="84"/>
      <c r="G21" s="84"/>
    </row>
    <row r="22" ht="18" customHeight="1" spans="1:7">
      <c r="A22" s="179" t="s">
        <v>125</v>
      </c>
      <c r="B22" s="179" t="s">
        <v>126</v>
      </c>
      <c r="C22" s="84">
        <v>1792164</v>
      </c>
      <c r="D22" s="84">
        <v>1792164</v>
      </c>
      <c r="E22" s="84">
        <v>1792164</v>
      </c>
      <c r="F22" s="84"/>
      <c r="G22" s="84"/>
    </row>
    <row r="23" ht="18" customHeight="1" spans="1:7">
      <c r="A23" s="83" t="s">
        <v>165</v>
      </c>
      <c r="B23" s="180" t="s">
        <v>165</v>
      </c>
      <c r="C23" s="84">
        <v>22112802</v>
      </c>
      <c r="D23" s="84">
        <v>22112802</v>
      </c>
      <c r="E23" s="84">
        <v>20226050</v>
      </c>
      <c r="F23" s="84">
        <v>1886752</v>
      </c>
      <c r="G23" s="84"/>
    </row>
  </sheetData>
  <mergeCells count="6">
    <mergeCell ref="A3:G3"/>
    <mergeCell ref="A5:B5"/>
    <mergeCell ref="D5:F5"/>
    <mergeCell ref="A23:B23"/>
    <mergeCell ref="C5:C6"/>
    <mergeCell ref="G5:G6"/>
  </mergeCells>
  <printOptions horizontalCentered="1"/>
  <pageMargins left="0.37" right="0.37" top="0.56" bottom="0.56" header="0.48" footer="0.48"/>
  <pageSetup paperSize="9" fitToHeight="10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15"/>
  <sheetViews>
    <sheetView showZeros="0" workbookViewId="0">
      <pane ySplit="1" topLeftCell="A2" activePane="bottomLeft" state="frozen"/>
      <selection/>
      <selection pane="bottomLeft" activeCell="D12" sqref="D12"/>
    </sheetView>
  </sheetViews>
  <sheetFormatPr defaultColWidth="10.425" defaultRowHeight="14.25" customHeight="1" outlineLevelCol="5"/>
  <cols>
    <col min="1" max="6" width="28.1416666666667" customWidth="1"/>
  </cols>
  <sheetData>
    <row r="1" customHeight="1" spans="1:6">
      <c r="A1" s="1"/>
      <c r="B1" s="1"/>
      <c r="C1" s="1"/>
      <c r="D1" s="1"/>
      <c r="E1" s="1"/>
      <c r="F1" s="1"/>
    </row>
    <row r="2" customHeight="1" spans="1:6">
      <c r="A2" s="44"/>
      <c r="B2" s="44"/>
      <c r="C2" s="44"/>
      <c r="D2" s="44"/>
      <c r="E2" s="43"/>
      <c r="F2" s="167" t="s">
        <v>166</v>
      </c>
    </row>
    <row r="3" ht="41.25" customHeight="1" spans="1:6">
      <c r="A3" s="168" t="str">
        <f>"2025"&amp;"年一般公共预算“三公”经费支出预算表"</f>
        <v>2025年一般公共预算“三公”经费支出预算表</v>
      </c>
      <c r="B3" s="44"/>
      <c r="C3" s="44"/>
      <c r="D3" s="44"/>
      <c r="E3" s="43"/>
      <c r="F3" s="44"/>
    </row>
    <row r="4" customHeight="1" spans="1:6">
      <c r="A4" s="117" t="str">
        <f>"单位名称："&amp;"昆明市官渡区妇幼健康服务中心"</f>
        <v>单位名称：昆明市官渡区妇幼健康服务中心</v>
      </c>
      <c r="B4" s="169"/>
      <c r="D4" s="44"/>
      <c r="E4" s="43"/>
      <c r="F4" s="66" t="s">
        <v>1</v>
      </c>
    </row>
    <row r="5" ht="27" customHeight="1" spans="1:6">
      <c r="A5" s="48" t="s">
        <v>167</v>
      </c>
      <c r="B5" s="48" t="s">
        <v>168</v>
      </c>
      <c r="C5" s="50" t="s">
        <v>169</v>
      </c>
      <c r="D5" s="48"/>
      <c r="E5" s="49"/>
      <c r="F5" s="48" t="s">
        <v>170</v>
      </c>
    </row>
    <row r="6" ht="28.5" customHeight="1" spans="1:6">
      <c r="A6" s="170"/>
      <c r="B6" s="52"/>
      <c r="C6" s="49" t="s">
        <v>57</v>
      </c>
      <c r="D6" s="49" t="s">
        <v>171</v>
      </c>
      <c r="E6" s="49" t="s">
        <v>172</v>
      </c>
      <c r="F6" s="51"/>
    </row>
    <row r="7" ht="17.25" customHeight="1" spans="1:6">
      <c r="A7" s="171" t="s">
        <v>82</v>
      </c>
      <c r="B7" s="171" t="s">
        <v>83</v>
      </c>
      <c r="C7" s="171" t="s">
        <v>84</v>
      </c>
      <c r="D7" s="171" t="s">
        <v>85</v>
      </c>
      <c r="E7" s="171" t="s">
        <v>86</v>
      </c>
      <c r="F7" s="171" t="s">
        <v>87</v>
      </c>
    </row>
    <row r="8" ht="17.25" customHeight="1" spans="1:6">
      <c r="A8" s="172">
        <v>46170</v>
      </c>
      <c r="B8" s="172"/>
      <c r="C8" s="172">
        <v>46170</v>
      </c>
      <c r="D8" s="172"/>
      <c r="E8" s="172">
        <v>46170</v>
      </c>
      <c r="F8" s="172"/>
    </row>
    <row r="9" ht="49" customHeight="1" spans="1:6">
      <c r="A9" s="173" t="s">
        <v>173</v>
      </c>
      <c r="B9" s="173"/>
      <c r="C9" s="173"/>
      <c r="D9" s="173"/>
      <c r="E9" s="173"/>
      <c r="F9" s="173"/>
    </row>
    <row r="15" customHeight="1" spans="1:1">
      <c r="A15" s="174"/>
    </row>
  </sheetData>
  <mergeCells count="7">
    <mergeCell ref="A3:F3"/>
    <mergeCell ref="A4:B4"/>
    <mergeCell ref="C5:E5"/>
    <mergeCell ref="A9:F9"/>
    <mergeCell ref="A5:A6"/>
    <mergeCell ref="B5:B6"/>
    <mergeCell ref="F5:F6"/>
  </mergeCells>
  <pageMargins left="0.67" right="0.67" top="0.72" bottom="0.72" header="0.28" footer="0.28"/>
  <pageSetup paperSize="9" fitToWidth="0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X43"/>
  <sheetViews>
    <sheetView showZeros="0" topLeftCell="I1" workbookViewId="0">
      <pane ySplit="1" topLeftCell="A22" activePane="bottomLeft" state="frozen"/>
      <selection/>
      <selection pane="bottomLeft" activeCell="A1" sqref="A1"/>
    </sheetView>
  </sheetViews>
  <sheetFormatPr defaultColWidth="9.14166666666667" defaultRowHeight="14.25" customHeight="1"/>
  <cols>
    <col min="1" max="2" width="32.85" customWidth="1"/>
    <col min="3" max="3" width="20.7083333333333" customWidth="1"/>
    <col min="4" max="4" width="31.2833333333333" customWidth="1"/>
    <col min="5" max="5" width="10.1416666666667" customWidth="1"/>
    <col min="6" max="6" width="17.575" customWidth="1"/>
    <col min="7" max="7" width="10.2833333333333" customWidth="1"/>
    <col min="8" max="8" width="23" customWidth="1"/>
    <col min="9" max="24" width="18.7083333333333" customWidth="1"/>
  </cols>
  <sheetData>
    <row r="1" customHeight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13.5" customHeight="1" spans="2:24">
      <c r="B2" s="146"/>
      <c r="C2" s="155"/>
      <c r="E2" s="156"/>
      <c r="F2" s="156"/>
      <c r="G2" s="156"/>
      <c r="H2" s="156"/>
      <c r="I2" s="91"/>
      <c r="J2" s="91"/>
      <c r="K2" s="91"/>
      <c r="L2" s="91"/>
      <c r="M2" s="91"/>
      <c r="N2" s="91"/>
      <c r="R2" s="91"/>
      <c r="V2" s="155"/>
      <c r="X2" s="3" t="s">
        <v>174</v>
      </c>
    </row>
    <row r="3" ht="45.75" customHeight="1" spans="1:24">
      <c r="A3" s="68" t="str">
        <f>"2025"&amp;"年部门基本支出预算表"</f>
        <v>2025年部门基本支出预算表</v>
      </c>
      <c r="B3" s="4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4"/>
      <c r="P3" s="4"/>
      <c r="Q3" s="4"/>
      <c r="R3" s="68"/>
      <c r="S3" s="68"/>
      <c r="T3" s="68"/>
      <c r="U3" s="68"/>
      <c r="V3" s="68"/>
      <c r="W3" s="68"/>
      <c r="X3" s="68"/>
    </row>
    <row r="4" ht="18.75" customHeight="1" spans="1:24">
      <c r="A4" s="5" t="str">
        <f>"单位名称："&amp;"昆明市官渡区妇幼健康服务中心"</f>
        <v>单位名称：昆明市官渡区妇幼健康服务中心</v>
      </c>
      <c r="B4" s="6"/>
      <c r="C4" s="157"/>
      <c r="D4" s="157"/>
      <c r="E4" s="157"/>
      <c r="F4" s="157"/>
      <c r="G4" s="157"/>
      <c r="H4" s="157"/>
      <c r="I4" s="93"/>
      <c r="J4" s="93"/>
      <c r="K4" s="93"/>
      <c r="L4" s="93"/>
      <c r="M4" s="93"/>
      <c r="N4" s="93"/>
      <c r="O4" s="7"/>
      <c r="P4" s="7"/>
      <c r="Q4" s="7"/>
      <c r="R4" s="93"/>
      <c r="V4" s="155"/>
      <c r="X4" s="3" t="s">
        <v>1</v>
      </c>
    </row>
    <row r="5" ht="18" customHeight="1" spans="1:24">
      <c r="A5" s="9" t="s">
        <v>175</v>
      </c>
      <c r="B5" s="9" t="s">
        <v>176</v>
      </c>
      <c r="C5" s="9" t="s">
        <v>177</v>
      </c>
      <c r="D5" s="9" t="s">
        <v>178</v>
      </c>
      <c r="E5" s="9" t="s">
        <v>179</v>
      </c>
      <c r="F5" s="9" t="s">
        <v>180</v>
      </c>
      <c r="G5" s="9" t="s">
        <v>181</v>
      </c>
      <c r="H5" s="9" t="s">
        <v>182</v>
      </c>
      <c r="I5" s="162" t="s">
        <v>183</v>
      </c>
      <c r="J5" s="88" t="s">
        <v>183</v>
      </c>
      <c r="K5" s="88"/>
      <c r="L5" s="88"/>
      <c r="M5" s="88"/>
      <c r="N5" s="88"/>
      <c r="O5" s="12"/>
      <c r="P5" s="12"/>
      <c r="Q5" s="12"/>
      <c r="R5" s="107" t="s">
        <v>61</v>
      </c>
      <c r="S5" s="88" t="s">
        <v>62</v>
      </c>
      <c r="T5" s="88"/>
      <c r="U5" s="88"/>
      <c r="V5" s="88"/>
      <c r="W5" s="88"/>
      <c r="X5" s="89"/>
    </row>
    <row r="6" ht="18" customHeight="1" spans="1:24">
      <c r="A6" s="14"/>
      <c r="B6" s="29"/>
      <c r="C6" s="139"/>
      <c r="D6" s="14"/>
      <c r="E6" s="14"/>
      <c r="F6" s="14"/>
      <c r="G6" s="14"/>
      <c r="H6" s="14"/>
      <c r="I6" s="137" t="s">
        <v>184</v>
      </c>
      <c r="J6" s="162" t="s">
        <v>58</v>
      </c>
      <c r="K6" s="88"/>
      <c r="L6" s="88"/>
      <c r="M6" s="88"/>
      <c r="N6" s="89"/>
      <c r="O6" s="11" t="s">
        <v>185</v>
      </c>
      <c r="P6" s="12"/>
      <c r="Q6" s="13"/>
      <c r="R6" s="9" t="s">
        <v>61</v>
      </c>
      <c r="S6" s="162" t="s">
        <v>62</v>
      </c>
      <c r="T6" s="107" t="s">
        <v>64</v>
      </c>
      <c r="U6" s="88" t="s">
        <v>62</v>
      </c>
      <c r="V6" s="107" t="s">
        <v>66</v>
      </c>
      <c r="W6" s="107" t="s">
        <v>67</v>
      </c>
      <c r="X6" s="166" t="s">
        <v>68</v>
      </c>
    </row>
    <row r="7" ht="19.5" customHeight="1" spans="1:24">
      <c r="A7" s="29"/>
      <c r="B7" s="29"/>
      <c r="C7" s="29"/>
      <c r="D7" s="29"/>
      <c r="E7" s="29"/>
      <c r="F7" s="29"/>
      <c r="G7" s="29"/>
      <c r="H7" s="29"/>
      <c r="I7" s="29"/>
      <c r="J7" s="163" t="s">
        <v>186</v>
      </c>
      <c r="K7" s="9" t="s">
        <v>187</v>
      </c>
      <c r="L7" s="9" t="s">
        <v>188</v>
      </c>
      <c r="M7" s="9" t="s">
        <v>189</v>
      </c>
      <c r="N7" s="9" t="s">
        <v>190</v>
      </c>
      <c r="O7" s="9" t="s">
        <v>58</v>
      </c>
      <c r="P7" s="9" t="s">
        <v>59</v>
      </c>
      <c r="Q7" s="9" t="s">
        <v>60</v>
      </c>
      <c r="R7" s="29"/>
      <c r="S7" s="9" t="s">
        <v>57</v>
      </c>
      <c r="T7" s="9" t="s">
        <v>64</v>
      </c>
      <c r="U7" s="9" t="s">
        <v>191</v>
      </c>
      <c r="V7" s="9" t="s">
        <v>66</v>
      </c>
      <c r="W7" s="9" t="s">
        <v>67</v>
      </c>
      <c r="X7" s="9" t="s">
        <v>68</v>
      </c>
    </row>
    <row r="8" ht="37.5" customHeight="1" spans="1:24">
      <c r="A8" s="158"/>
      <c r="B8" s="19"/>
      <c r="C8" s="158"/>
      <c r="D8" s="158"/>
      <c r="E8" s="158"/>
      <c r="F8" s="158"/>
      <c r="G8" s="158"/>
      <c r="H8" s="158"/>
      <c r="I8" s="158"/>
      <c r="J8" s="164" t="s">
        <v>57</v>
      </c>
      <c r="K8" s="17" t="s">
        <v>192</v>
      </c>
      <c r="L8" s="17" t="s">
        <v>188</v>
      </c>
      <c r="M8" s="17" t="s">
        <v>189</v>
      </c>
      <c r="N8" s="17" t="s">
        <v>190</v>
      </c>
      <c r="O8" s="17" t="s">
        <v>188</v>
      </c>
      <c r="P8" s="17" t="s">
        <v>189</v>
      </c>
      <c r="Q8" s="17" t="s">
        <v>190</v>
      </c>
      <c r="R8" s="17" t="s">
        <v>61</v>
      </c>
      <c r="S8" s="17" t="s">
        <v>57</v>
      </c>
      <c r="T8" s="17" t="s">
        <v>64</v>
      </c>
      <c r="U8" s="17" t="s">
        <v>191</v>
      </c>
      <c r="V8" s="17" t="s">
        <v>66</v>
      </c>
      <c r="W8" s="17" t="s">
        <v>67</v>
      </c>
      <c r="X8" s="17" t="s">
        <v>68</v>
      </c>
    </row>
    <row r="9" customHeight="1" spans="1:24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  <c r="K9" s="37">
        <v>11</v>
      </c>
      <c r="L9" s="37">
        <v>12</v>
      </c>
      <c r="M9" s="37">
        <v>13</v>
      </c>
      <c r="N9" s="37">
        <v>14</v>
      </c>
      <c r="O9" s="37">
        <v>15</v>
      </c>
      <c r="P9" s="37">
        <v>16</v>
      </c>
      <c r="Q9" s="37">
        <v>17</v>
      </c>
      <c r="R9" s="37">
        <v>18</v>
      </c>
      <c r="S9" s="37">
        <v>19</v>
      </c>
      <c r="T9" s="37">
        <v>20</v>
      </c>
      <c r="U9" s="37">
        <v>21</v>
      </c>
      <c r="V9" s="37">
        <v>22</v>
      </c>
      <c r="W9" s="37">
        <v>23</v>
      </c>
      <c r="X9" s="37">
        <v>24</v>
      </c>
    </row>
    <row r="10" ht="20.25" customHeight="1" spans="1:24">
      <c r="A10" s="159" t="s">
        <v>193</v>
      </c>
      <c r="B10" s="159" t="s">
        <v>70</v>
      </c>
      <c r="C10" s="159" t="s">
        <v>194</v>
      </c>
      <c r="D10" s="159" t="s">
        <v>195</v>
      </c>
      <c r="E10" s="159" t="s">
        <v>111</v>
      </c>
      <c r="F10" s="159" t="s">
        <v>112</v>
      </c>
      <c r="G10" s="159" t="s">
        <v>196</v>
      </c>
      <c r="H10" s="159" t="s">
        <v>197</v>
      </c>
      <c r="I10" s="84">
        <v>4877892</v>
      </c>
      <c r="J10" s="84">
        <v>4877892</v>
      </c>
      <c r="K10" s="84"/>
      <c r="L10" s="84"/>
      <c r="M10" s="84">
        <v>4877892</v>
      </c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</row>
    <row r="11" ht="20.25" customHeight="1" spans="1:24">
      <c r="A11" s="159" t="s">
        <v>193</v>
      </c>
      <c r="B11" s="159" t="s">
        <v>70</v>
      </c>
      <c r="C11" s="159" t="s">
        <v>194</v>
      </c>
      <c r="D11" s="159" t="s">
        <v>195</v>
      </c>
      <c r="E11" s="159" t="s">
        <v>111</v>
      </c>
      <c r="F11" s="159" t="s">
        <v>112</v>
      </c>
      <c r="G11" s="159" t="s">
        <v>198</v>
      </c>
      <c r="H11" s="159" t="s">
        <v>199</v>
      </c>
      <c r="I11" s="84">
        <v>3516</v>
      </c>
      <c r="J11" s="84">
        <v>3516</v>
      </c>
      <c r="K11" s="165"/>
      <c r="L11" s="165"/>
      <c r="M11" s="84">
        <v>3516</v>
      </c>
      <c r="N11" s="165"/>
      <c r="O11" s="84"/>
      <c r="P11" s="84"/>
      <c r="Q11" s="84"/>
      <c r="R11" s="84"/>
      <c r="S11" s="84"/>
      <c r="T11" s="84"/>
      <c r="U11" s="84"/>
      <c r="V11" s="84"/>
      <c r="W11" s="84"/>
      <c r="X11" s="84"/>
    </row>
    <row r="12" ht="20.25" customHeight="1" spans="1:24">
      <c r="A12" s="159" t="s">
        <v>193</v>
      </c>
      <c r="B12" s="159" t="s">
        <v>70</v>
      </c>
      <c r="C12" s="159" t="s">
        <v>194</v>
      </c>
      <c r="D12" s="159" t="s">
        <v>195</v>
      </c>
      <c r="E12" s="159" t="s">
        <v>111</v>
      </c>
      <c r="F12" s="159" t="s">
        <v>112</v>
      </c>
      <c r="G12" s="159" t="s">
        <v>200</v>
      </c>
      <c r="H12" s="159" t="s">
        <v>201</v>
      </c>
      <c r="I12" s="84">
        <v>406491</v>
      </c>
      <c r="J12" s="84">
        <v>406491</v>
      </c>
      <c r="K12" s="165"/>
      <c r="L12" s="165"/>
      <c r="M12" s="84">
        <v>406491</v>
      </c>
      <c r="N12" s="165"/>
      <c r="O12" s="84"/>
      <c r="P12" s="84"/>
      <c r="Q12" s="84"/>
      <c r="R12" s="84"/>
      <c r="S12" s="84"/>
      <c r="T12" s="84"/>
      <c r="U12" s="84"/>
      <c r="V12" s="84"/>
      <c r="W12" s="84"/>
      <c r="X12" s="84"/>
    </row>
    <row r="13" ht="20.25" customHeight="1" spans="1:24">
      <c r="A13" s="159" t="s">
        <v>193</v>
      </c>
      <c r="B13" s="159" t="s">
        <v>70</v>
      </c>
      <c r="C13" s="159" t="s">
        <v>194</v>
      </c>
      <c r="D13" s="159" t="s">
        <v>195</v>
      </c>
      <c r="E13" s="159" t="s">
        <v>111</v>
      </c>
      <c r="F13" s="159" t="s">
        <v>112</v>
      </c>
      <c r="G13" s="159" t="s">
        <v>200</v>
      </c>
      <c r="H13" s="159" t="s">
        <v>201</v>
      </c>
      <c r="I13" s="84">
        <v>30000</v>
      </c>
      <c r="J13" s="84">
        <v>30000</v>
      </c>
      <c r="K13" s="165"/>
      <c r="L13" s="165"/>
      <c r="M13" s="84">
        <v>30000</v>
      </c>
      <c r="N13" s="165"/>
      <c r="O13" s="84"/>
      <c r="P13" s="84"/>
      <c r="Q13" s="84"/>
      <c r="R13" s="84"/>
      <c r="S13" s="84"/>
      <c r="T13" s="84"/>
      <c r="U13" s="84"/>
      <c r="V13" s="84"/>
      <c r="W13" s="84"/>
      <c r="X13" s="84"/>
    </row>
    <row r="14" ht="20.25" customHeight="1" spans="1:24">
      <c r="A14" s="159" t="s">
        <v>193</v>
      </c>
      <c r="B14" s="159" t="s">
        <v>70</v>
      </c>
      <c r="C14" s="159" t="s">
        <v>194</v>
      </c>
      <c r="D14" s="159" t="s">
        <v>195</v>
      </c>
      <c r="E14" s="159" t="s">
        <v>111</v>
      </c>
      <c r="F14" s="159" t="s">
        <v>112</v>
      </c>
      <c r="G14" s="159" t="s">
        <v>202</v>
      </c>
      <c r="H14" s="159" t="s">
        <v>203</v>
      </c>
      <c r="I14" s="84">
        <v>1045140</v>
      </c>
      <c r="J14" s="84">
        <v>1045140</v>
      </c>
      <c r="K14" s="165"/>
      <c r="L14" s="165"/>
      <c r="M14" s="84">
        <v>1045140</v>
      </c>
      <c r="N14" s="165"/>
      <c r="O14" s="84"/>
      <c r="P14" s="84"/>
      <c r="Q14" s="84"/>
      <c r="R14" s="84"/>
      <c r="S14" s="84"/>
      <c r="T14" s="84"/>
      <c r="U14" s="84"/>
      <c r="V14" s="84"/>
      <c r="W14" s="84"/>
      <c r="X14" s="84"/>
    </row>
    <row r="15" ht="20.25" customHeight="1" spans="1:24">
      <c r="A15" s="159" t="s">
        <v>193</v>
      </c>
      <c r="B15" s="159" t="s">
        <v>70</v>
      </c>
      <c r="C15" s="159" t="s">
        <v>194</v>
      </c>
      <c r="D15" s="159" t="s">
        <v>195</v>
      </c>
      <c r="E15" s="159" t="s">
        <v>111</v>
      </c>
      <c r="F15" s="159" t="s">
        <v>112</v>
      </c>
      <c r="G15" s="159" t="s">
        <v>202</v>
      </c>
      <c r="H15" s="159" t="s">
        <v>203</v>
      </c>
      <c r="I15" s="84">
        <v>3986352</v>
      </c>
      <c r="J15" s="84">
        <v>3986352</v>
      </c>
      <c r="K15" s="165"/>
      <c r="L15" s="165"/>
      <c r="M15" s="84">
        <v>3986352</v>
      </c>
      <c r="N15" s="165"/>
      <c r="O15" s="84"/>
      <c r="P15" s="84"/>
      <c r="Q15" s="84"/>
      <c r="R15" s="84"/>
      <c r="S15" s="84"/>
      <c r="T15" s="84"/>
      <c r="U15" s="84"/>
      <c r="V15" s="84"/>
      <c r="W15" s="84"/>
      <c r="X15" s="84"/>
    </row>
    <row r="16" ht="20.25" customHeight="1" spans="1:24">
      <c r="A16" s="159" t="s">
        <v>193</v>
      </c>
      <c r="B16" s="159" t="s">
        <v>70</v>
      </c>
      <c r="C16" s="159" t="s">
        <v>204</v>
      </c>
      <c r="D16" s="159" t="s">
        <v>205</v>
      </c>
      <c r="E16" s="159" t="s">
        <v>103</v>
      </c>
      <c r="F16" s="159" t="s">
        <v>104</v>
      </c>
      <c r="G16" s="159" t="s">
        <v>206</v>
      </c>
      <c r="H16" s="159" t="s">
        <v>207</v>
      </c>
      <c r="I16" s="84">
        <v>2363148</v>
      </c>
      <c r="J16" s="84">
        <v>2363148</v>
      </c>
      <c r="K16" s="165"/>
      <c r="L16" s="165"/>
      <c r="M16" s="84">
        <v>2363148</v>
      </c>
      <c r="N16" s="165"/>
      <c r="O16" s="84"/>
      <c r="P16" s="84"/>
      <c r="Q16" s="84"/>
      <c r="R16" s="84"/>
      <c r="S16" s="84"/>
      <c r="T16" s="84"/>
      <c r="U16" s="84"/>
      <c r="V16" s="84"/>
      <c r="W16" s="84"/>
      <c r="X16" s="84"/>
    </row>
    <row r="17" ht="20.25" customHeight="1" spans="1:24">
      <c r="A17" s="159" t="s">
        <v>193</v>
      </c>
      <c r="B17" s="159" t="s">
        <v>70</v>
      </c>
      <c r="C17" s="159" t="s">
        <v>204</v>
      </c>
      <c r="D17" s="159" t="s">
        <v>205</v>
      </c>
      <c r="E17" s="159" t="s">
        <v>105</v>
      </c>
      <c r="F17" s="159" t="s">
        <v>106</v>
      </c>
      <c r="G17" s="159" t="s">
        <v>208</v>
      </c>
      <c r="H17" s="159" t="s">
        <v>209</v>
      </c>
      <c r="I17" s="84">
        <v>774560</v>
      </c>
      <c r="J17" s="84">
        <v>774560</v>
      </c>
      <c r="K17" s="165"/>
      <c r="L17" s="165"/>
      <c r="M17" s="84">
        <v>774560</v>
      </c>
      <c r="N17" s="165"/>
      <c r="O17" s="84"/>
      <c r="P17" s="84"/>
      <c r="Q17" s="84"/>
      <c r="R17" s="84"/>
      <c r="S17" s="84"/>
      <c r="T17" s="84"/>
      <c r="U17" s="84"/>
      <c r="V17" s="84"/>
      <c r="W17" s="84"/>
      <c r="X17" s="84"/>
    </row>
    <row r="18" ht="20.25" customHeight="1" spans="1:24">
      <c r="A18" s="159" t="s">
        <v>193</v>
      </c>
      <c r="B18" s="159" t="s">
        <v>70</v>
      </c>
      <c r="C18" s="159" t="s">
        <v>204</v>
      </c>
      <c r="D18" s="159" t="s">
        <v>205</v>
      </c>
      <c r="E18" s="159" t="s">
        <v>115</v>
      </c>
      <c r="F18" s="159" t="s">
        <v>116</v>
      </c>
      <c r="G18" s="159" t="s">
        <v>210</v>
      </c>
      <c r="H18" s="159" t="s">
        <v>211</v>
      </c>
      <c r="I18" s="84">
        <v>840062</v>
      </c>
      <c r="J18" s="84">
        <v>840062</v>
      </c>
      <c r="K18" s="165"/>
      <c r="L18" s="165"/>
      <c r="M18" s="84">
        <v>840062</v>
      </c>
      <c r="N18" s="165"/>
      <c r="O18" s="84"/>
      <c r="P18" s="84"/>
      <c r="Q18" s="84"/>
      <c r="R18" s="84"/>
      <c r="S18" s="84"/>
      <c r="T18" s="84"/>
      <c r="U18" s="84"/>
      <c r="V18" s="84"/>
      <c r="W18" s="84"/>
      <c r="X18" s="84"/>
    </row>
    <row r="19" ht="20.25" customHeight="1" spans="1:24">
      <c r="A19" s="159" t="s">
        <v>193</v>
      </c>
      <c r="B19" s="159" t="s">
        <v>70</v>
      </c>
      <c r="C19" s="159" t="s">
        <v>204</v>
      </c>
      <c r="D19" s="159" t="s">
        <v>205</v>
      </c>
      <c r="E19" s="159" t="s">
        <v>117</v>
      </c>
      <c r="F19" s="159" t="s">
        <v>118</v>
      </c>
      <c r="G19" s="159" t="s">
        <v>212</v>
      </c>
      <c r="H19" s="159" t="s">
        <v>213</v>
      </c>
      <c r="I19" s="84">
        <v>718757</v>
      </c>
      <c r="J19" s="84">
        <v>718757</v>
      </c>
      <c r="K19" s="165"/>
      <c r="L19" s="165"/>
      <c r="M19" s="84">
        <v>718757</v>
      </c>
      <c r="N19" s="165"/>
      <c r="O19" s="84"/>
      <c r="P19" s="84"/>
      <c r="Q19" s="84"/>
      <c r="R19" s="84"/>
      <c r="S19" s="84"/>
      <c r="T19" s="84"/>
      <c r="U19" s="84"/>
      <c r="V19" s="84"/>
      <c r="W19" s="84"/>
      <c r="X19" s="84"/>
    </row>
    <row r="20" ht="20.25" customHeight="1" spans="1:24">
      <c r="A20" s="159" t="s">
        <v>193</v>
      </c>
      <c r="B20" s="159" t="s">
        <v>70</v>
      </c>
      <c r="C20" s="159" t="s">
        <v>204</v>
      </c>
      <c r="D20" s="159" t="s">
        <v>205</v>
      </c>
      <c r="E20" s="159" t="s">
        <v>111</v>
      </c>
      <c r="F20" s="159" t="s">
        <v>112</v>
      </c>
      <c r="G20" s="159" t="s">
        <v>214</v>
      </c>
      <c r="H20" s="159" t="s">
        <v>215</v>
      </c>
      <c r="I20" s="84">
        <v>69376</v>
      </c>
      <c r="J20" s="84">
        <v>69376</v>
      </c>
      <c r="K20" s="165"/>
      <c r="L20" s="165"/>
      <c r="M20" s="84">
        <v>69376</v>
      </c>
      <c r="N20" s="165"/>
      <c r="O20" s="84"/>
      <c r="P20" s="84"/>
      <c r="Q20" s="84"/>
      <c r="R20" s="84"/>
      <c r="S20" s="84"/>
      <c r="T20" s="84"/>
      <c r="U20" s="84"/>
      <c r="V20" s="84"/>
      <c r="W20" s="84"/>
      <c r="X20" s="84"/>
    </row>
    <row r="21" ht="20.25" customHeight="1" spans="1:24">
      <c r="A21" s="159" t="s">
        <v>193</v>
      </c>
      <c r="B21" s="159" t="s">
        <v>70</v>
      </c>
      <c r="C21" s="159" t="s">
        <v>204</v>
      </c>
      <c r="D21" s="159" t="s">
        <v>205</v>
      </c>
      <c r="E21" s="159" t="s">
        <v>119</v>
      </c>
      <c r="F21" s="159" t="s">
        <v>120</v>
      </c>
      <c r="G21" s="159" t="s">
        <v>214</v>
      </c>
      <c r="H21" s="159" t="s">
        <v>215</v>
      </c>
      <c r="I21" s="84">
        <v>180102</v>
      </c>
      <c r="J21" s="84">
        <v>180102</v>
      </c>
      <c r="K21" s="165"/>
      <c r="L21" s="165"/>
      <c r="M21" s="84">
        <v>180102</v>
      </c>
      <c r="N21" s="165"/>
      <c r="O21" s="84"/>
      <c r="P21" s="84"/>
      <c r="Q21" s="84"/>
      <c r="R21" s="84"/>
      <c r="S21" s="84"/>
      <c r="T21" s="84"/>
      <c r="U21" s="84"/>
      <c r="V21" s="84"/>
      <c r="W21" s="84"/>
      <c r="X21" s="84"/>
    </row>
    <row r="22" ht="20.25" customHeight="1" spans="1:24">
      <c r="A22" s="159" t="s">
        <v>193</v>
      </c>
      <c r="B22" s="159" t="s">
        <v>70</v>
      </c>
      <c r="C22" s="159" t="s">
        <v>204</v>
      </c>
      <c r="D22" s="159" t="s">
        <v>205</v>
      </c>
      <c r="E22" s="159" t="s">
        <v>119</v>
      </c>
      <c r="F22" s="159" t="s">
        <v>120</v>
      </c>
      <c r="G22" s="159" t="s">
        <v>214</v>
      </c>
      <c r="H22" s="159" t="s">
        <v>215</v>
      </c>
      <c r="I22" s="84">
        <v>40090</v>
      </c>
      <c r="J22" s="84">
        <v>40090</v>
      </c>
      <c r="K22" s="165"/>
      <c r="L22" s="165"/>
      <c r="M22" s="84">
        <v>40090</v>
      </c>
      <c r="N22" s="165"/>
      <c r="O22" s="84"/>
      <c r="P22" s="84"/>
      <c r="Q22" s="84"/>
      <c r="R22" s="84"/>
      <c r="S22" s="84"/>
      <c r="T22" s="84"/>
      <c r="U22" s="84"/>
      <c r="V22" s="84"/>
      <c r="W22" s="84"/>
      <c r="X22" s="84"/>
    </row>
    <row r="23" ht="20.25" customHeight="1" spans="1:24">
      <c r="A23" s="159" t="s">
        <v>193</v>
      </c>
      <c r="B23" s="159" t="s">
        <v>70</v>
      </c>
      <c r="C23" s="159" t="s">
        <v>216</v>
      </c>
      <c r="D23" s="159" t="s">
        <v>126</v>
      </c>
      <c r="E23" s="159" t="s">
        <v>125</v>
      </c>
      <c r="F23" s="159" t="s">
        <v>126</v>
      </c>
      <c r="G23" s="159" t="s">
        <v>217</v>
      </c>
      <c r="H23" s="159" t="s">
        <v>126</v>
      </c>
      <c r="I23" s="84">
        <v>1792164</v>
      </c>
      <c r="J23" s="84">
        <v>1792164</v>
      </c>
      <c r="K23" s="165"/>
      <c r="L23" s="165"/>
      <c r="M23" s="84">
        <v>1792164</v>
      </c>
      <c r="N23" s="165"/>
      <c r="O23" s="84"/>
      <c r="P23" s="84"/>
      <c r="Q23" s="84"/>
      <c r="R23" s="84"/>
      <c r="S23" s="84"/>
      <c r="T23" s="84"/>
      <c r="U23" s="84"/>
      <c r="V23" s="84"/>
      <c r="W23" s="84"/>
      <c r="X23" s="84"/>
    </row>
    <row r="24" ht="20.25" customHeight="1" spans="1:24">
      <c r="A24" s="159" t="s">
        <v>193</v>
      </c>
      <c r="B24" s="159" t="s">
        <v>70</v>
      </c>
      <c r="C24" s="159" t="s">
        <v>218</v>
      </c>
      <c r="D24" s="159" t="s">
        <v>219</v>
      </c>
      <c r="E24" s="159" t="s">
        <v>111</v>
      </c>
      <c r="F24" s="159" t="s">
        <v>112</v>
      </c>
      <c r="G24" s="159" t="s">
        <v>220</v>
      </c>
      <c r="H24" s="159" t="s">
        <v>221</v>
      </c>
      <c r="I24" s="84">
        <v>46170</v>
      </c>
      <c r="J24" s="84">
        <v>46170</v>
      </c>
      <c r="K24" s="165"/>
      <c r="L24" s="165"/>
      <c r="M24" s="84">
        <v>46170</v>
      </c>
      <c r="N24" s="165"/>
      <c r="O24" s="84"/>
      <c r="P24" s="84"/>
      <c r="Q24" s="84"/>
      <c r="R24" s="84"/>
      <c r="S24" s="84"/>
      <c r="T24" s="84"/>
      <c r="U24" s="84"/>
      <c r="V24" s="84"/>
      <c r="W24" s="84"/>
      <c r="X24" s="84"/>
    </row>
    <row r="25" ht="20.25" customHeight="1" spans="1:24">
      <c r="A25" s="159" t="s">
        <v>193</v>
      </c>
      <c r="B25" s="159" t="s">
        <v>70</v>
      </c>
      <c r="C25" s="159" t="s">
        <v>222</v>
      </c>
      <c r="D25" s="159" t="s">
        <v>223</v>
      </c>
      <c r="E25" s="159" t="s">
        <v>111</v>
      </c>
      <c r="F25" s="159" t="s">
        <v>112</v>
      </c>
      <c r="G25" s="159" t="s">
        <v>224</v>
      </c>
      <c r="H25" s="159" t="s">
        <v>223</v>
      </c>
      <c r="I25" s="84">
        <v>80340</v>
      </c>
      <c r="J25" s="84">
        <v>80340</v>
      </c>
      <c r="K25" s="165"/>
      <c r="L25" s="165"/>
      <c r="M25" s="84">
        <v>80340</v>
      </c>
      <c r="N25" s="165"/>
      <c r="O25" s="84"/>
      <c r="P25" s="84"/>
      <c r="Q25" s="84"/>
      <c r="R25" s="84"/>
      <c r="S25" s="84"/>
      <c r="T25" s="84"/>
      <c r="U25" s="84"/>
      <c r="V25" s="84"/>
      <c r="W25" s="84"/>
      <c r="X25" s="84"/>
    </row>
    <row r="26" ht="20.25" customHeight="1" spans="1:24">
      <c r="A26" s="159" t="s">
        <v>193</v>
      </c>
      <c r="B26" s="159" t="s">
        <v>70</v>
      </c>
      <c r="C26" s="159" t="s">
        <v>225</v>
      </c>
      <c r="D26" s="159" t="s">
        <v>226</v>
      </c>
      <c r="E26" s="159" t="s">
        <v>111</v>
      </c>
      <c r="F26" s="159" t="s">
        <v>112</v>
      </c>
      <c r="G26" s="159" t="s">
        <v>227</v>
      </c>
      <c r="H26" s="159" t="s">
        <v>228</v>
      </c>
      <c r="I26" s="84">
        <v>69579</v>
      </c>
      <c r="J26" s="84">
        <v>69579</v>
      </c>
      <c r="K26" s="165"/>
      <c r="L26" s="165"/>
      <c r="M26" s="84">
        <v>69579</v>
      </c>
      <c r="N26" s="165"/>
      <c r="O26" s="84"/>
      <c r="P26" s="84"/>
      <c r="Q26" s="84"/>
      <c r="R26" s="84"/>
      <c r="S26" s="84"/>
      <c r="T26" s="84"/>
      <c r="U26" s="84"/>
      <c r="V26" s="84"/>
      <c r="W26" s="84"/>
      <c r="X26" s="84"/>
    </row>
    <row r="27" ht="20.25" customHeight="1" spans="1:24">
      <c r="A27" s="159" t="s">
        <v>193</v>
      </c>
      <c r="B27" s="159" t="s">
        <v>70</v>
      </c>
      <c r="C27" s="159" t="s">
        <v>225</v>
      </c>
      <c r="D27" s="159" t="s">
        <v>226</v>
      </c>
      <c r="E27" s="159" t="s">
        <v>111</v>
      </c>
      <c r="F27" s="159" t="s">
        <v>112</v>
      </c>
      <c r="G27" s="159" t="s">
        <v>227</v>
      </c>
      <c r="H27" s="159" t="s">
        <v>228</v>
      </c>
      <c r="I27" s="84">
        <v>135391</v>
      </c>
      <c r="J27" s="84">
        <v>135391</v>
      </c>
      <c r="K27" s="165"/>
      <c r="L27" s="165"/>
      <c r="M27" s="84">
        <v>135391</v>
      </c>
      <c r="N27" s="165"/>
      <c r="O27" s="84"/>
      <c r="P27" s="84"/>
      <c r="Q27" s="84"/>
      <c r="R27" s="84"/>
      <c r="S27" s="84"/>
      <c r="T27" s="84"/>
      <c r="U27" s="84"/>
      <c r="V27" s="84"/>
      <c r="W27" s="84"/>
      <c r="X27" s="84"/>
    </row>
    <row r="28" ht="20.25" customHeight="1" spans="1:24">
      <c r="A28" s="159" t="s">
        <v>193</v>
      </c>
      <c r="B28" s="159" t="s">
        <v>70</v>
      </c>
      <c r="C28" s="159" t="s">
        <v>225</v>
      </c>
      <c r="D28" s="159" t="s">
        <v>226</v>
      </c>
      <c r="E28" s="159" t="s">
        <v>111</v>
      </c>
      <c r="F28" s="159" t="s">
        <v>112</v>
      </c>
      <c r="G28" s="159" t="s">
        <v>229</v>
      </c>
      <c r="H28" s="159" t="s">
        <v>230</v>
      </c>
      <c r="I28" s="84">
        <v>39140</v>
      </c>
      <c r="J28" s="84">
        <v>39140</v>
      </c>
      <c r="K28" s="165"/>
      <c r="L28" s="165"/>
      <c r="M28" s="84">
        <v>39140</v>
      </c>
      <c r="N28" s="165"/>
      <c r="O28" s="84"/>
      <c r="P28" s="84"/>
      <c r="Q28" s="84"/>
      <c r="R28" s="84"/>
      <c r="S28" s="84"/>
      <c r="T28" s="84"/>
      <c r="U28" s="84"/>
      <c r="V28" s="84"/>
      <c r="W28" s="84"/>
      <c r="X28" s="84"/>
    </row>
    <row r="29" ht="20.25" customHeight="1" spans="1:24">
      <c r="A29" s="159" t="s">
        <v>193</v>
      </c>
      <c r="B29" s="159" t="s">
        <v>70</v>
      </c>
      <c r="C29" s="159" t="s">
        <v>225</v>
      </c>
      <c r="D29" s="159" t="s">
        <v>226</v>
      </c>
      <c r="E29" s="159" t="s">
        <v>111</v>
      </c>
      <c r="F29" s="159" t="s">
        <v>112</v>
      </c>
      <c r="G29" s="159" t="s">
        <v>229</v>
      </c>
      <c r="H29" s="159" t="s">
        <v>230</v>
      </c>
      <c r="I29" s="84">
        <v>37801</v>
      </c>
      <c r="J29" s="84">
        <v>37801</v>
      </c>
      <c r="K29" s="165"/>
      <c r="L29" s="165"/>
      <c r="M29" s="84">
        <v>37801</v>
      </c>
      <c r="N29" s="165"/>
      <c r="O29" s="84"/>
      <c r="P29" s="84"/>
      <c r="Q29" s="84"/>
      <c r="R29" s="84"/>
      <c r="S29" s="84"/>
      <c r="T29" s="84"/>
      <c r="U29" s="84"/>
      <c r="V29" s="84"/>
      <c r="W29" s="84"/>
      <c r="X29" s="84"/>
    </row>
    <row r="30" ht="20.25" customHeight="1" spans="1:24">
      <c r="A30" s="159" t="s">
        <v>193</v>
      </c>
      <c r="B30" s="159" t="s">
        <v>70</v>
      </c>
      <c r="C30" s="159" t="s">
        <v>225</v>
      </c>
      <c r="D30" s="159" t="s">
        <v>226</v>
      </c>
      <c r="E30" s="159" t="s">
        <v>111</v>
      </c>
      <c r="F30" s="159" t="s">
        <v>112</v>
      </c>
      <c r="G30" s="159" t="s">
        <v>231</v>
      </c>
      <c r="H30" s="159" t="s">
        <v>232</v>
      </c>
      <c r="I30" s="84">
        <v>58401</v>
      </c>
      <c r="J30" s="84">
        <v>58401</v>
      </c>
      <c r="K30" s="165"/>
      <c r="L30" s="165"/>
      <c r="M30" s="84">
        <v>58401</v>
      </c>
      <c r="N30" s="165"/>
      <c r="O30" s="84"/>
      <c r="P30" s="84"/>
      <c r="Q30" s="84"/>
      <c r="R30" s="84"/>
      <c r="S30" s="84"/>
      <c r="T30" s="84"/>
      <c r="U30" s="84"/>
      <c r="V30" s="84"/>
      <c r="W30" s="84"/>
      <c r="X30" s="84"/>
    </row>
    <row r="31" ht="20.25" customHeight="1" spans="1:24">
      <c r="A31" s="159" t="s">
        <v>193</v>
      </c>
      <c r="B31" s="159" t="s">
        <v>70</v>
      </c>
      <c r="C31" s="159" t="s">
        <v>225</v>
      </c>
      <c r="D31" s="159" t="s">
        <v>226</v>
      </c>
      <c r="E31" s="159" t="s">
        <v>111</v>
      </c>
      <c r="F31" s="159" t="s">
        <v>112</v>
      </c>
      <c r="G31" s="159" t="s">
        <v>233</v>
      </c>
      <c r="H31" s="159" t="s">
        <v>234</v>
      </c>
      <c r="I31" s="84">
        <v>98880</v>
      </c>
      <c r="J31" s="84">
        <v>98880</v>
      </c>
      <c r="K31" s="165"/>
      <c r="L31" s="165"/>
      <c r="M31" s="84">
        <v>98880</v>
      </c>
      <c r="N31" s="165"/>
      <c r="O31" s="84"/>
      <c r="P31" s="84"/>
      <c r="Q31" s="84"/>
      <c r="R31" s="84"/>
      <c r="S31" s="84"/>
      <c r="T31" s="84"/>
      <c r="U31" s="84"/>
      <c r="V31" s="84"/>
      <c r="W31" s="84"/>
      <c r="X31" s="84"/>
    </row>
    <row r="32" ht="20.25" customHeight="1" spans="1:24">
      <c r="A32" s="159" t="s">
        <v>193</v>
      </c>
      <c r="B32" s="159" t="s">
        <v>70</v>
      </c>
      <c r="C32" s="159" t="s">
        <v>225</v>
      </c>
      <c r="D32" s="159" t="s">
        <v>226</v>
      </c>
      <c r="E32" s="159" t="s">
        <v>111</v>
      </c>
      <c r="F32" s="159" t="s">
        <v>112</v>
      </c>
      <c r="G32" s="159" t="s">
        <v>235</v>
      </c>
      <c r="H32" s="159" t="s">
        <v>236</v>
      </c>
      <c r="I32" s="84">
        <v>123600</v>
      </c>
      <c r="J32" s="84">
        <v>123600</v>
      </c>
      <c r="K32" s="165"/>
      <c r="L32" s="165"/>
      <c r="M32" s="84">
        <v>123600</v>
      </c>
      <c r="N32" s="165"/>
      <c r="O32" s="84"/>
      <c r="P32" s="84"/>
      <c r="Q32" s="84"/>
      <c r="R32" s="84"/>
      <c r="S32" s="84"/>
      <c r="T32" s="84"/>
      <c r="U32" s="84"/>
      <c r="V32" s="84"/>
      <c r="W32" s="84"/>
      <c r="X32" s="84"/>
    </row>
    <row r="33" ht="20.25" customHeight="1" spans="1:24">
      <c r="A33" s="159" t="s">
        <v>193</v>
      </c>
      <c r="B33" s="159" t="s">
        <v>70</v>
      </c>
      <c r="C33" s="159" t="s">
        <v>225</v>
      </c>
      <c r="D33" s="159" t="s">
        <v>226</v>
      </c>
      <c r="E33" s="159" t="s">
        <v>111</v>
      </c>
      <c r="F33" s="159" t="s">
        <v>112</v>
      </c>
      <c r="G33" s="159" t="s">
        <v>237</v>
      </c>
      <c r="H33" s="159" t="s">
        <v>238</v>
      </c>
      <c r="I33" s="84">
        <v>139050</v>
      </c>
      <c r="J33" s="84">
        <v>139050</v>
      </c>
      <c r="K33" s="165"/>
      <c r="L33" s="165"/>
      <c r="M33" s="84">
        <v>139050</v>
      </c>
      <c r="N33" s="165"/>
      <c r="O33" s="84"/>
      <c r="P33" s="84"/>
      <c r="Q33" s="84"/>
      <c r="R33" s="84"/>
      <c r="S33" s="84"/>
      <c r="T33" s="84"/>
      <c r="U33" s="84"/>
      <c r="V33" s="84"/>
      <c r="W33" s="84"/>
      <c r="X33" s="84"/>
    </row>
    <row r="34" ht="20.25" customHeight="1" spans="1:24">
      <c r="A34" s="159" t="s">
        <v>193</v>
      </c>
      <c r="B34" s="159" t="s">
        <v>70</v>
      </c>
      <c r="C34" s="159" t="s">
        <v>225</v>
      </c>
      <c r="D34" s="159" t="s">
        <v>226</v>
      </c>
      <c r="E34" s="159" t="s">
        <v>111</v>
      </c>
      <c r="F34" s="159" t="s">
        <v>112</v>
      </c>
      <c r="G34" s="159" t="s">
        <v>239</v>
      </c>
      <c r="H34" s="159" t="s">
        <v>240</v>
      </c>
      <c r="I34" s="84">
        <v>146260</v>
      </c>
      <c r="J34" s="84">
        <v>146260</v>
      </c>
      <c r="K34" s="165"/>
      <c r="L34" s="165"/>
      <c r="M34" s="84">
        <v>146260</v>
      </c>
      <c r="N34" s="165"/>
      <c r="O34" s="84"/>
      <c r="P34" s="84"/>
      <c r="Q34" s="84"/>
      <c r="R34" s="84"/>
      <c r="S34" s="84"/>
      <c r="T34" s="84"/>
      <c r="U34" s="84"/>
      <c r="V34" s="84"/>
      <c r="W34" s="84"/>
      <c r="X34" s="84"/>
    </row>
    <row r="35" ht="20.25" customHeight="1" spans="1:24">
      <c r="A35" s="159" t="s">
        <v>193</v>
      </c>
      <c r="B35" s="159" t="s">
        <v>70</v>
      </c>
      <c r="C35" s="159" t="s">
        <v>225</v>
      </c>
      <c r="D35" s="159" t="s">
        <v>226</v>
      </c>
      <c r="E35" s="159" t="s">
        <v>111</v>
      </c>
      <c r="F35" s="159" t="s">
        <v>112</v>
      </c>
      <c r="G35" s="159" t="s">
        <v>241</v>
      </c>
      <c r="H35" s="159" t="s">
        <v>242</v>
      </c>
      <c r="I35" s="84">
        <v>39140</v>
      </c>
      <c r="J35" s="84">
        <v>39140</v>
      </c>
      <c r="K35" s="165"/>
      <c r="L35" s="165"/>
      <c r="M35" s="84">
        <v>39140</v>
      </c>
      <c r="N35" s="165"/>
      <c r="O35" s="84"/>
      <c r="P35" s="84"/>
      <c r="Q35" s="84"/>
      <c r="R35" s="84"/>
      <c r="S35" s="84"/>
      <c r="T35" s="84"/>
      <c r="U35" s="84"/>
      <c r="V35" s="84"/>
      <c r="W35" s="84"/>
      <c r="X35" s="84"/>
    </row>
    <row r="36" ht="20.25" customHeight="1" spans="1:24">
      <c r="A36" s="159" t="s">
        <v>193</v>
      </c>
      <c r="B36" s="159" t="s">
        <v>70</v>
      </c>
      <c r="C36" s="159" t="s">
        <v>225</v>
      </c>
      <c r="D36" s="159" t="s">
        <v>226</v>
      </c>
      <c r="E36" s="159" t="s">
        <v>101</v>
      </c>
      <c r="F36" s="159" t="s">
        <v>102</v>
      </c>
      <c r="G36" s="159" t="s">
        <v>243</v>
      </c>
      <c r="H36" s="159" t="s">
        <v>244</v>
      </c>
      <c r="I36" s="84">
        <v>144000</v>
      </c>
      <c r="J36" s="84">
        <v>144000</v>
      </c>
      <c r="K36" s="165"/>
      <c r="L36" s="165"/>
      <c r="M36" s="84">
        <v>144000</v>
      </c>
      <c r="N36" s="165"/>
      <c r="O36" s="84"/>
      <c r="P36" s="84"/>
      <c r="Q36" s="84"/>
      <c r="R36" s="84"/>
      <c r="S36" s="84"/>
      <c r="T36" s="84"/>
      <c r="U36" s="84"/>
      <c r="V36" s="84"/>
      <c r="W36" s="84"/>
      <c r="X36" s="84"/>
    </row>
    <row r="37" ht="20.25" customHeight="1" spans="1:24">
      <c r="A37" s="159" t="s">
        <v>193</v>
      </c>
      <c r="B37" s="159" t="s">
        <v>70</v>
      </c>
      <c r="C37" s="159" t="s">
        <v>225</v>
      </c>
      <c r="D37" s="159" t="s">
        <v>226</v>
      </c>
      <c r="E37" s="159" t="s">
        <v>111</v>
      </c>
      <c r="F37" s="159" t="s">
        <v>112</v>
      </c>
      <c r="G37" s="159" t="s">
        <v>243</v>
      </c>
      <c r="H37" s="159" t="s">
        <v>244</v>
      </c>
      <c r="I37" s="84">
        <v>309000</v>
      </c>
      <c r="J37" s="84">
        <v>309000</v>
      </c>
      <c r="K37" s="165"/>
      <c r="L37" s="165"/>
      <c r="M37" s="84">
        <v>309000</v>
      </c>
      <c r="N37" s="165"/>
      <c r="O37" s="84"/>
      <c r="P37" s="84"/>
      <c r="Q37" s="84"/>
      <c r="R37" s="84"/>
      <c r="S37" s="84"/>
      <c r="T37" s="84"/>
      <c r="U37" s="84"/>
      <c r="V37" s="84"/>
      <c r="W37" s="84"/>
      <c r="X37" s="84"/>
    </row>
    <row r="38" ht="20.25" customHeight="1" spans="1:24">
      <c r="A38" s="159" t="s">
        <v>193</v>
      </c>
      <c r="B38" s="159" t="s">
        <v>70</v>
      </c>
      <c r="C38" s="159" t="s">
        <v>225</v>
      </c>
      <c r="D38" s="159" t="s">
        <v>226</v>
      </c>
      <c r="E38" s="159" t="s">
        <v>101</v>
      </c>
      <c r="F38" s="159" t="s">
        <v>102</v>
      </c>
      <c r="G38" s="159" t="s">
        <v>245</v>
      </c>
      <c r="H38" s="159" t="s">
        <v>246</v>
      </c>
      <c r="I38" s="84">
        <v>36000</v>
      </c>
      <c r="J38" s="84">
        <v>36000</v>
      </c>
      <c r="K38" s="165"/>
      <c r="L38" s="165"/>
      <c r="M38" s="84">
        <v>36000</v>
      </c>
      <c r="N38" s="165"/>
      <c r="O38" s="84"/>
      <c r="P38" s="84"/>
      <c r="Q38" s="84"/>
      <c r="R38" s="84"/>
      <c r="S38" s="84"/>
      <c r="T38" s="84"/>
      <c r="U38" s="84"/>
      <c r="V38" s="84"/>
      <c r="W38" s="84"/>
      <c r="X38" s="84"/>
    </row>
    <row r="39" ht="20.25" customHeight="1" spans="1:24">
      <c r="A39" s="159" t="s">
        <v>193</v>
      </c>
      <c r="B39" s="159" t="s">
        <v>70</v>
      </c>
      <c r="C39" s="159" t="s">
        <v>247</v>
      </c>
      <c r="D39" s="159" t="s">
        <v>248</v>
      </c>
      <c r="E39" s="159" t="s">
        <v>111</v>
      </c>
      <c r="F39" s="159" t="s">
        <v>112</v>
      </c>
      <c r="G39" s="159" t="s">
        <v>202</v>
      </c>
      <c r="H39" s="159" t="s">
        <v>203</v>
      </c>
      <c r="I39" s="84">
        <v>1854000</v>
      </c>
      <c r="J39" s="84">
        <v>1854000</v>
      </c>
      <c r="K39" s="165"/>
      <c r="L39" s="165"/>
      <c r="M39" s="84">
        <v>1854000</v>
      </c>
      <c r="N39" s="165"/>
      <c r="O39" s="84"/>
      <c r="P39" s="84"/>
      <c r="Q39" s="84"/>
      <c r="R39" s="84"/>
      <c r="S39" s="84"/>
      <c r="T39" s="84"/>
      <c r="U39" s="84"/>
      <c r="V39" s="84"/>
      <c r="W39" s="84"/>
      <c r="X39" s="84"/>
    </row>
    <row r="40" ht="20.25" customHeight="1" spans="1:24">
      <c r="A40" s="159" t="s">
        <v>193</v>
      </c>
      <c r="B40" s="159" t="s">
        <v>70</v>
      </c>
      <c r="C40" s="159" t="s">
        <v>249</v>
      </c>
      <c r="D40" s="159" t="s">
        <v>250</v>
      </c>
      <c r="E40" s="159" t="s">
        <v>101</v>
      </c>
      <c r="F40" s="159" t="s">
        <v>102</v>
      </c>
      <c r="G40" s="159" t="s">
        <v>251</v>
      </c>
      <c r="H40" s="159" t="s">
        <v>252</v>
      </c>
      <c r="I40" s="84">
        <v>1244400</v>
      </c>
      <c r="J40" s="84">
        <v>1244400</v>
      </c>
      <c r="K40" s="165"/>
      <c r="L40" s="165"/>
      <c r="M40" s="84">
        <v>1244400</v>
      </c>
      <c r="N40" s="165"/>
      <c r="O40" s="84"/>
      <c r="P40" s="84"/>
      <c r="Q40" s="84"/>
      <c r="R40" s="84"/>
      <c r="S40" s="84"/>
      <c r="T40" s="84"/>
      <c r="U40" s="84"/>
      <c r="V40" s="84"/>
      <c r="W40" s="84"/>
      <c r="X40" s="84"/>
    </row>
    <row r="41" ht="20.25" customHeight="1" spans="1:24">
      <c r="A41" s="159" t="s">
        <v>193</v>
      </c>
      <c r="B41" s="159" t="s">
        <v>70</v>
      </c>
      <c r="C41" s="159" t="s">
        <v>253</v>
      </c>
      <c r="D41" s="159" t="s">
        <v>254</v>
      </c>
      <c r="E41" s="159" t="s">
        <v>101</v>
      </c>
      <c r="F41" s="159" t="s">
        <v>102</v>
      </c>
      <c r="G41" s="159" t="s">
        <v>243</v>
      </c>
      <c r="H41" s="159" t="s">
        <v>244</v>
      </c>
      <c r="I41" s="84">
        <v>24000</v>
      </c>
      <c r="J41" s="84">
        <v>24000</v>
      </c>
      <c r="K41" s="165"/>
      <c r="L41" s="165"/>
      <c r="M41" s="84">
        <v>24000</v>
      </c>
      <c r="N41" s="165"/>
      <c r="O41" s="84"/>
      <c r="P41" s="84"/>
      <c r="Q41" s="84"/>
      <c r="R41" s="84"/>
      <c r="S41" s="84"/>
      <c r="T41" s="84"/>
      <c r="U41" s="84"/>
      <c r="V41" s="84"/>
      <c r="W41" s="84"/>
      <c r="X41" s="84"/>
    </row>
    <row r="42" ht="20.25" customHeight="1" spans="1:24">
      <c r="A42" s="159" t="s">
        <v>193</v>
      </c>
      <c r="B42" s="159" t="s">
        <v>70</v>
      </c>
      <c r="C42" s="159" t="s">
        <v>255</v>
      </c>
      <c r="D42" s="159" t="s">
        <v>256</v>
      </c>
      <c r="E42" s="159" t="s">
        <v>111</v>
      </c>
      <c r="F42" s="159" t="s">
        <v>112</v>
      </c>
      <c r="G42" s="159" t="s">
        <v>257</v>
      </c>
      <c r="H42" s="159" t="s">
        <v>258</v>
      </c>
      <c r="I42" s="84">
        <v>360000</v>
      </c>
      <c r="J42" s="84">
        <v>360000</v>
      </c>
      <c r="K42" s="165"/>
      <c r="L42" s="165"/>
      <c r="M42" s="84">
        <v>360000</v>
      </c>
      <c r="N42" s="165"/>
      <c r="O42" s="84"/>
      <c r="P42" s="84"/>
      <c r="Q42" s="84"/>
      <c r="R42" s="84"/>
      <c r="S42" s="84"/>
      <c r="T42" s="84"/>
      <c r="U42" s="84"/>
      <c r="V42" s="84"/>
      <c r="W42" s="84"/>
      <c r="X42" s="84"/>
    </row>
    <row r="43" ht="17.25" customHeight="1" spans="1:24">
      <c r="A43" s="147" t="s">
        <v>165</v>
      </c>
      <c r="B43" s="148"/>
      <c r="C43" s="160"/>
      <c r="D43" s="160"/>
      <c r="E43" s="160"/>
      <c r="F43" s="160"/>
      <c r="G43" s="160"/>
      <c r="H43" s="161"/>
      <c r="I43" s="84">
        <v>22112802</v>
      </c>
      <c r="J43" s="84">
        <v>22112802</v>
      </c>
      <c r="K43" s="84"/>
      <c r="L43" s="84"/>
      <c r="M43" s="84">
        <v>22112802</v>
      </c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</row>
  </sheetData>
  <mergeCells count="31">
    <mergeCell ref="A3:X3"/>
    <mergeCell ref="A4:H4"/>
    <mergeCell ref="I5:X5"/>
    <mergeCell ref="J6:N6"/>
    <mergeCell ref="O6:Q6"/>
    <mergeCell ref="S6:X6"/>
    <mergeCell ref="A43:H43"/>
    <mergeCell ref="A5:A8"/>
    <mergeCell ref="B5:B8"/>
    <mergeCell ref="C5:C8"/>
    <mergeCell ref="D5:D8"/>
    <mergeCell ref="E5:E8"/>
    <mergeCell ref="F5:F8"/>
    <mergeCell ref="G5:G8"/>
    <mergeCell ref="H5:H8"/>
    <mergeCell ref="I6:I8"/>
    <mergeCell ref="J7:J8"/>
    <mergeCell ref="K7:K8"/>
    <mergeCell ref="L7:L8"/>
    <mergeCell ref="M7:M8"/>
    <mergeCell ref="N7:N8"/>
    <mergeCell ref="O7:O8"/>
    <mergeCell ref="P7:P8"/>
    <mergeCell ref="Q7:Q8"/>
    <mergeCell ref="R6:R8"/>
    <mergeCell ref="S7:S8"/>
    <mergeCell ref="T7:T8"/>
    <mergeCell ref="U7:U8"/>
    <mergeCell ref="V7:V8"/>
    <mergeCell ref="W7:W8"/>
    <mergeCell ref="X7:X8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26"/>
  <sheetViews>
    <sheetView showZeros="0" tabSelected="1" topLeftCell="F1" workbookViewId="0">
      <pane ySplit="1" topLeftCell="A10" activePane="bottomLeft" state="frozen"/>
      <selection/>
      <selection pane="bottomLeft" activeCell="A1" sqref="A1"/>
    </sheetView>
  </sheetViews>
  <sheetFormatPr defaultColWidth="9.14166666666667" defaultRowHeight="14.25" customHeight="1"/>
  <cols>
    <col min="1" max="1" width="10.2833333333333" customWidth="1"/>
    <col min="2" max="2" width="13.425" customWidth="1"/>
    <col min="3" max="3" width="32.85" customWidth="1"/>
    <col min="4" max="4" width="23.85" customWidth="1"/>
    <col min="5" max="5" width="11.1416666666667" customWidth="1"/>
    <col min="6" max="6" width="17.7083333333333" customWidth="1"/>
    <col min="7" max="7" width="9.85" customWidth="1"/>
    <col min="8" max="8" width="17.7083333333333" customWidth="1"/>
    <col min="9" max="13" width="20" customWidth="1"/>
    <col min="14" max="14" width="12.2833333333333" customWidth="1"/>
    <col min="15" max="15" width="12.7083333333333" customWidth="1"/>
    <col min="16" max="16" width="11.1416666666667" customWidth="1"/>
    <col min="17" max="21" width="19.85" customWidth="1"/>
    <col min="22" max="22" width="20" customWidth="1"/>
    <col min="23" max="23" width="19.85" customWidth="1"/>
  </cols>
  <sheetData>
    <row r="1" customHeight="1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13.5" customHeight="1" spans="2:23">
      <c r="B2" s="146"/>
      <c r="E2" s="2"/>
      <c r="F2" s="2"/>
      <c r="G2" s="2"/>
      <c r="H2" s="2"/>
      <c r="U2" s="146"/>
      <c r="W2" s="154" t="s">
        <v>259</v>
      </c>
    </row>
    <row r="3" ht="46.5" customHeight="1" spans="1:23">
      <c r="A3" s="4" t="str">
        <f>"2025"&amp;"年部门项目支出预算表"</f>
        <v>2025年部门项目支出预算表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ht="13.5" customHeight="1" spans="1:23">
      <c r="A4" s="5" t="str">
        <f>"单位名称："&amp;"昆明市官渡区妇幼健康服务中心"</f>
        <v>单位名称：昆明市官渡区妇幼健康服务中心</v>
      </c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U4" s="146"/>
      <c r="W4" s="130" t="s">
        <v>1</v>
      </c>
    </row>
    <row r="5" ht="21.75" customHeight="1" spans="1:23">
      <c r="A5" s="9" t="s">
        <v>260</v>
      </c>
      <c r="B5" s="10" t="s">
        <v>177</v>
      </c>
      <c r="C5" s="9" t="s">
        <v>178</v>
      </c>
      <c r="D5" s="9" t="s">
        <v>261</v>
      </c>
      <c r="E5" s="10" t="s">
        <v>179</v>
      </c>
      <c r="F5" s="10" t="s">
        <v>180</v>
      </c>
      <c r="G5" s="10" t="s">
        <v>262</v>
      </c>
      <c r="H5" s="10" t="s">
        <v>263</v>
      </c>
      <c r="I5" s="28" t="s">
        <v>55</v>
      </c>
      <c r="J5" s="11" t="s">
        <v>264</v>
      </c>
      <c r="K5" s="12"/>
      <c r="L5" s="12"/>
      <c r="M5" s="13"/>
      <c r="N5" s="11" t="s">
        <v>185</v>
      </c>
      <c r="O5" s="12"/>
      <c r="P5" s="13"/>
      <c r="Q5" s="10" t="s">
        <v>61</v>
      </c>
      <c r="R5" s="11" t="s">
        <v>62</v>
      </c>
      <c r="S5" s="12"/>
      <c r="T5" s="12"/>
      <c r="U5" s="12"/>
      <c r="V5" s="12"/>
      <c r="W5" s="13"/>
    </row>
    <row r="6" ht="21.75" customHeight="1" spans="1:23">
      <c r="A6" s="14"/>
      <c r="B6" s="29"/>
      <c r="C6" s="14"/>
      <c r="D6" s="14"/>
      <c r="E6" s="15"/>
      <c r="F6" s="15"/>
      <c r="G6" s="15"/>
      <c r="H6" s="15"/>
      <c r="I6" s="29"/>
      <c r="J6" s="150" t="s">
        <v>58</v>
      </c>
      <c r="K6" s="151"/>
      <c r="L6" s="10" t="s">
        <v>59</v>
      </c>
      <c r="M6" s="10" t="s">
        <v>60</v>
      </c>
      <c r="N6" s="10" t="s">
        <v>58</v>
      </c>
      <c r="O6" s="10" t="s">
        <v>59</v>
      </c>
      <c r="P6" s="10" t="s">
        <v>60</v>
      </c>
      <c r="Q6" s="15"/>
      <c r="R6" s="10" t="s">
        <v>57</v>
      </c>
      <c r="S6" s="10" t="s">
        <v>64</v>
      </c>
      <c r="T6" s="10" t="s">
        <v>191</v>
      </c>
      <c r="U6" s="10" t="s">
        <v>66</v>
      </c>
      <c r="V6" s="10" t="s">
        <v>67</v>
      </c>
      <c r="W6" s="10" t="s">
        <v>68</v>
      </c>
    </row>
    <row r="7" ht="21" customHeight="1" spans="1:23">
      <c r="A7" s="29"/>
      <c r="B7" s="29"/>
      <c r="C7" s="29"/>
      <c r="D7" s="29"/>
      <c r="E7" s="29"/>
      <c r="F7" s="29"/>
      <c r="G7" s="29"/>
      <c r="H7" s="29"/>
      <c r="I7" s="29"/>
      <c r="J7" s="152" t="s">
        <v>57</v>
      </c>
      <c r="K7" s="153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</row>
    <row r="8" ht="39.75" customHeight="1" spans="1:23">
      <c r="A8" s="17"/>
      <c r="B8" s="19"/>
      <c r="C8" s="17"/>
      <c r="D8" s="17"/>
      <c r="E8" s="18"/>
      <c r="F8" s="18"/>
      <c r="G8" s="18"/>
      <c r="H8" s="18"/>
      <c r="I8" s="19"/>
      <c r="J8" s="69" t="s">
        <v>57</v>
      </c>
      <c r="K8" s="69" t="s">
        <v>265</v>
      </c>
      <c r="L8" s="18"/>
      <c r="M8" s="18"/>
      <c r="N8" s="18"/>
      <c r="O8" s="18"/>
      <c r="P8" s="18"/>
      <c r="Q8" s="18"/>
      <c r="R8" s="18"/>
      <c r="S8" s="18"/>
      <c r="T8" s="18"/>
      <c r="U8" s="19"/>
      <c r="V8" s="18"/>
      <c r="W8" s="18"/>
    </row>
    <row r="9" ht="15" customHeight="1" spans="1:23">
      <c r="A9" s="20">
        <v>1</v>
      </c>
      <c r="B9" s="20">
        <v>2</v>
      </c>
      <c r="C9" s="20">
        <v>3</v>
      </c>
      <c r="D9" s="20">
        <v>4</v>
      </c>
      <c r="E9" s="20">
        <v>5</v>
      </c>
      <c r="F9" s="20">
        <v>6</v>
      </c>
      <c r="G9" s="20">
        <v>7</v>
      </c>
      <c r="H9" s="20">
        <v>8</v>
      </c>
      <c r="I9" s="20">
        <v>9</v>
      </c>
      <c r="J9" s="20">
        <v>10</v>
      </c>
      <c r="K9" s="20">
        <v>11</v>
      </c>
      <c r="L9" s="37">
        <v>12</v>
      </c>
      <c r="M9" s="37">
        <v>13</v>
      </c>
      <c r="N9" s="37">
        <v>14</v>
      </c>
      <c r="O9" s="37">
        <v>15</v>
      </c>
      <c r="P9" s="37">
        <v>16</v>
      </c>
      <c r="Q9" s="37">
        <v>17</v>
      </c>
      <c r="R9" s="37">
        <v>18</v>
      </c>
      <c r="S9" s="37">
        <v>19</v>
      </c>
      <c r="T9" s="37">
        <v>20</v>
      </c>
      <c r="U9" s="20">
        <v>21</v>
      </c>
      <c r="V9" s="37">
        <v>22</v>
      </c>
      <c r="W9" s="20">
        <v>23</v>
      </c>
    </row>
    <row r="10" ht="21.75" customHeight="1" spans="1:23">
      <c r="A10" s="71" t="s">
        <v>266</v>
      </c>
      <c r="B10" s="71" t="s">
        <v>267</v>
      </c>
      <c r="C10" s="71" t="s">
        <v>268</v>
      </c>
      <c r="D10" s="71" t="s">
        <v>70</v>
      </c>
      <c r="E10" s="71" t="s">
        <v>111</v>
      </c>
      <c r="F10" s="71" t="s">
        <v>112</v>
      </c>
      <c r="G10" s="71" t="s">
        <v>269</v>
      </c>
      <c r="H10" s="71" t="s">
        <v>270</v>
      </c>
      <c r="I10" s="84">
        <v>719000</v>
      </c>
      <c r="J10" s="84"/>
      <c r="K10" s="84"/>
      <c r="L10" s="84"/>
      <c r="M10" s="84"/>
      <c r="N10" s="84"/>
      <c r="O10" s="84"/>
      <c r="P10" s="84"/>
      <c r="Q10" s="84"/>
      <c r="R10" s="84">
        <v>719000</v>
      </c>
      <c r="S10" s="84">
        <v>719000</v>
      </c>
      <c r="T10" s="84"/>
      <c r="U10" s="84"/>
      <c r="V10" s="84"/>
      <c r="W10" s="84"/>
    </row>
    <row r="11" ht="21.75" customHeight="1" spans="1:23">
      <c r="A11" s="71" t="s">
        <v>266</v>
      </c>
      <c r="B11" s="71" t="s">
        <v>271</v>
      </c>
      <c r="C11" s="71" t="s">
        <v>272</v>
      </c>
      <c r="D11" s="71" t="s">
        <v>70</v>
      </c>
      <c r="E11" s="71" t="s">
        <v>111</v>
      </c>
      <c r="F11" s="71" t="s">
        <v>112</v>
      </c>
      <c r="G11" s="71" t="s">
        <v>227</v>
      </c>
      <c r="H11" s="71" t="s">
        <v>228</v>
      </c>
      <c r="I11" s="84">
        <v>300000</v>
      </c>
      <c r="J11" s="84"/>
      <c r="K11" s="84"/>
      <c r="L11" s="84"/>
      <c r="M11" s="84"/>
      <c r="N11" s="84"/>
      <c r="O11" s="84"/>
      <c r="P11" s="84"/>
      <c r="Q11" s="84"/>
      <c r="R11" s="84">
        <v>300000</v>
      </c>
      <c r="S11" s="84">
        <v>300000</v>
      </c>
      <c r="T11" s="84"/>
      <c r="U11" s="84"/>
      <c r="V11" s="84"/>
      <c r="W11" s="84"/>
    </row>
    <row r="12" ht="21.75" customHeight="1" spans="1:23">
      <c r="A12" s="71" t="s">
        <v>266</v>
      </c>
      <c r="B12" s="71" t="s">
        <v>271</v>
      </c>
      <c r="C12" s="71" t="s">
        <v>272</v>
      </c>
      <c r="D12" s="71" t="s">
        <v>70</v>
      </c>
      <c r="E12" s="71" t="s">
        <v>111</v>
      </c>
      <c r="F12" s="71" t="s">
        <v>112</v>
      </c>
      <c r="G12" s="71" t="s">
        <v>273</v>
      </c>
      <c r="H12" s="71" t="s">
        <v>274</v>
      </c>
      <c r="I12" s="84">
        <v>180000</v>
      </c>
      <c r="J12" s="84"/>
      <c r="K12" s="84"/>
      <c r="L12" s="84"/>
      <c r="M12" s="84"/>
      <c r="N12" s="84"/>
      <c r="O12" s="84"/>
      <c r="P12" s="84"/>
      <c r="Q12" s="84"/>
      <c r="R12" s="84">
        <v>180000</v>
      </c>
      <c r="S12" s="84">
        <v>180000</v>
      </c>
      <c r="T12" s="84"/>
      <c r="U12" s="84"/>
      <c r="V12" s="84"/>
      <c r="W12" s="84"/>
    </row>
    <row r="13" ht="21.75" customHeight="1" spans="1:23">
      <c r="A13" s="71" t="s">
        <v>266</v>
      </c>
      <c r="B13" s="71" t="s">
        <v>271</v>
      </c>
      <c r="C13" s="71" t="s">
        <v>272</v>
      </c>
      <c r="D13" s="71" t="s">
        <v>70</v>
      </c>
      <c r="E13" s="71" t="s">
        <v>111</v>
      </c>
      <c r="F13" s="71" t="s">
        <v>112</v>
      </c>
      <c r="G13" s="71" t="s">
        <v>275</v>
      </c>
      <c r="H13" s="71" t="s">
        <v>276</v>
      </c>
      <c r="I13" s="84">
        <v>13000</v>
      </c>
      <c r="J13" s="84"/>
      <c r="K13" s="84"/>
      <c r="L13" s="84"/>
      <c r="M13" s="84"/>
      <c r="N13" s="84"/>
      <c r="O13" s="84"/>
      <c r="P13" s="84"/>
      <c r="Q13" s="84"/>
      <c r="R13" s="84">
        <v>13000</v>
      </c>
      <c r="S13" s="84">
        <v>13000</v>
      </c>
      <c r="T13" s="84"/>
      <c r="U13" s="84"/>
      <c r="V13" s="84"/>
      <c r="W13" s="84"/>
    </row>
    <row r="14" ht="21.75" customHeight="1" spans="1:23">
      <c r="A14" s="71" t="s">
        <v>266</v>
      </c>
      <c r="B14" s="71" t="s">
        <v>271</v>
      </c>
      <c r="C14" s="71" t="s">
        <v>272</v>
      </c>
      <c r="D14" s="71" t="s">
        <v>70</v>
      </c>
      <c r="E14" s="71" t="s">
        <v>111</v>
      </c>
      <c r="F14" s="71" t="s">
        <v>112</v>
      </c>
      <c r="G14" s="71" t="s">
        <v>233</v>
      </c>
      <c r="H14" s="71" t="s">
        <v>234</v>
      </c>
      <c r="I14" s="84">
        <v>10000</v>
      </c>
      <c r="J14" s="84"/>
      <c r="K14" s="84"/>
      <c r="L14" s="84"/>
      <c r="M14" s="84"/>
      <c r="N14" s="84"/>
      <c r="O14" s="84"/>
      <c r="P14" s="84"/>
      <c r="Q14" s="84"/>
      <c r="R14" s="84">
        <v>10000</v>
      </c>
      <c r="S14" s="84">
        <v>10000</v>
      </c>
      <c r="T14" s="84"/>
      <c r="U14" s="84"/>
      <c r="V14" s="84"/>
      <c r="W14" s="84"/>
    </row>
    <row r="15" ht="21.75" customHeight="1" spans="1:23">
      <c r="A15" s="71" t="s">
        <v>266</v>
      </c>
      <c r="B15" s="71" t="s">
        <v>271</v>
      </c>
      <c r="C15" s="71" t="s">
        <v>272</v>
      </c>
      <c r="D15" s="71" t="s">
        <v>70</v>
      </c>
      <c r="E15" s="71" t="s">
        <v>111</v>
      </c>
      <c r="F15" s="71" t="s">
        <v>112</v>
      </c>
      <c r="G15" s="71" t="s">
        <v>235</v>
      </c>
      <c r="H15" s="71" t="s">
        <v>236</v>
      </c>
      <c r="I15" s="84">
        <v>70000</v>
      </c>
      <c r="J15" s="84"/>
      <c r="K15" s="84"/>
      <c r="L15" s="84"/>
      <c r="M15" s="84"/>
      <c r="N15" s="84"/>
      <c r="O15" s="84"/>
      <c r="P15" s="84"/>
      <c r="Q15" s="84"/>
      <c r="R15" s="84">
        <v>70000</v>
      </c>
      <c r="S15" s="84">
        <v>70000</v>
      </c>
      <c r="T15" s="84"/>
      <c r="U15" s="84"/>
      <c r="V15" s="84"/>
      <c r="W15" s="84"/>
    </row>
    <row r="16" ht="21.75" customHeight="1" spans="1:23">
      <c r="A16" s="71" t="s">
        <v>266</v>
      </c>
      <c r="B16" s="71" t="s">
        <v>271</v>
      </c>
      <c r="C16" s="71" t="s">
        <v>272</v>
      </c>
      <c r="D16" s="71" t="s">
        <v>70</v>
      </c>
      <c r="E16" s="71" t="s">
        <v>111</v>
      </c>
      <c r="F16" s="71" t="s">
        <v>112</v>
      </c>
      <c r="G16" s="71" t="s">
        <v>239</v>
      </c>
      <c r="H16" s="71" t="s">
        <v>240</v>
      </c>
      <c r="I16" s="84">
        <v>100000</v>
      </c>
      <c r="J16" s="84"/>
      <c r="K16" s="84"/>
      <c r="L16" s="84"/>
      <c r="M16" s="84"/>
      <c r="N16" s="84"/>
      <c r="O16" s="84"/>
      <c r="P16" s="84"/>
      <c r="Q16" s="84"/>
      <c r="R16" s="84">
        <v>100000</v>
      </c>
      <c r="S16" s="84">
        <v>100000</v>
      </c>
      <c r="T16" s="84"/>
      <c r="U16" s="84"/>
      <c r="V16" s="84"/>
      <c r="W16" s="84"/>
    </row>
    <row r="17" ht="21.75" customHeight="1" spans="1:23">
      <c r="A17" s="71" t="s">
        <v>266</v>
      </c>
      <c r="B17" s="71" t="s">
        <v>271</v>
      </c>
      <c r="C17" s="71" t="s">
        <v>272</v>
      </c>
      <c r="D17" s="71" t="s">
        <v>70</v>
      </c>
      <c r="E17" s="71" t="s">
        <v>111</v>
      </c>
      <c r="F17" s="71" t="s">
        <v>112</v>
      </c>
      <c r="G17" s="71" t="s">
        <v>277</v>
      </c>
      <c r="H17" s="71" t="s">
        <v>278</v>
      </c>
      <c r="I17" s="84">
        <v>500000</v>
      </c>
      <c r="J17" s="84"/>
      <c r="K17" s="84"/>
      <c r="L17" s="84"/>
      <c r="M17" s="84"/>
      <c r="N17" s="84"/>
      <c r="O17" s="84"/>
      <c r="P17" s="84"/>
      <c r="Q17" s="84"/>
      <c r="R17" s="84">
        <v>500000</v>
      </c>
      <c r="S17" s="84">
        <v>500000</v>
      </c>
      <c r="T17" s="84"/>
      <c r="U17" s="84"/>
      <c r="V17" s="84"/>
      <c r="W17" s="84"/>
    </row>
    <row r="18" ht="21.75" customHeight="1" spans="1:23">
      <c r="A18" s="71" t="s">
        <v>266</v>
      </c>
      <c r="B18" s="71" t="s">
        <v>271</v>
      </c>
      <c r="C18" s="71" t="s">
        <v>272</v>
      </c>
      <c r="D18" s="71" t="s">
        <v>70</v>
      </c>
      <c r="E18" s="71" t="s">
        <v>111</v>
      </c>
      <c r="F18" s="71" t="s">
        <v>112</v>
      </c>
      <c r="G18" s="71" t="s">
        <v>241</v>
      </c>
      <c r="H18" s="71" t="s">
        <v>242</v>
      </c>
      <c r="I18" s="84">
        <v>500000</v>
      </c>
      <c r="J18" s="84"/>
      <c r="K18" s="84"/>
      <c r="L18" s="84"/>
      <c r="M18" s="84"/>
      <c r="N18" s="84"/>
      <c r="O18" s="84"/>
      <c r="P18" s="84"/>
      <c r="Q18" s="84"/>
      <c r="R18" s="84">
        <v>500000</v>
      </c>
      <c r="S18" s="84">
        <v>500000</v>
      </c>
      <c r="T18" s="84"/>
      <c r="U18" s="84"/>
      <c r="V18" s="84"/>
      <c r="W18" s="84"/>
    </row>
    <row r="19" ht="21.75" customHeight="1" spans="1:23">
      <c r="A19" s="71" t="s">
        <v>266</v>
      </c>
      <c r="B19" s="71" t="s">
        <v>271</v>
      </c>
      <c r="C19" s="71" t="s">
        <v>272</v>
      </c>
      <c r="D19" s="71" t="s">
        <v>70</v>
      </c>
      <c r="E19" s="71" t="s">
        <v>111</v>
      </c>
      <c r="F19" s="71" t="s">
        <v>112</v>
      </c>
      <c r="G19" s="71" t="s">
        <v>279</v>
      </c>
      <c r="H19" s="71" t="s">
        <v>280</v>
      </c>
      <c r="I19" s="84">
        <v>11000000</v>
      </c>
      <c r="J19" s="84"/>
      <c r="K19" s="84"/>
      <c r="L19" s="84"/>
      <c r="M19" s="84"/>
      <c r="N19" s="84"/>
      <c r="O19" s="84"/>
      <c r="P19" s="84"/>
      <c r="Q19" s="84"/>
      <c r="R19" s="84">
        <v>11000000</v>
      </c>
      <c r="S19" s="84">
        <v>11000000</v>
      </c>
      <c r="T19" s="84"/>
      <c r="U19" s="84"/>
      <c r="V19" s="84"/>
      <c r="W19" s="84"/>
    </row>
    <row r="20" ht="21.75" customHeight="1" spans="1:23">
      <c r="A20" s="71" t="s">
        <v>266</v>
      </c>
      <c r="B20" s="71" t="s">
        <v>271</v>
      </c>
      <c r="C20" s="71" t="s">
        <v>272</v>
      </c>
      <c r="D20" s="71" t="s">
        <v>70</v>
      </c>
      <c r="E20" s="71" t="s">
        <v>111</v>
      </c>
      <c r="F20" s="71" t="s">
        <v>112</v>
      </c>
      <c r="G20" s="71" t="s">
        <v>281</v>
      </c>
      <c r="H20" s="71" t="s">
        <v>282</v>
      </c>
      <c r="I20" s="84">
        <v>30000</v>
      </c>
      <c r="J20" s="84"/>
      <c r="K20" s="84"/>
      <c r="L20" s="84"/>
      <c r="M20" s="84"/>
      <c r="N20" s="84"/>
      <c r="O20" s="84"/>
      <c r="P20" s="84"/>
      <c r="Q20" s="84"/>
      <c r="R20" s="84">
        <v>30000</v>
      </c>
      <c r="S20" s="84">
        <v>30000</v>
      </c>
      <c r="T20" s="84"/>
      <c r="U20" s="84"/>
      <c r="V20" s="84"/>
      <c r="W20" s="84"/>
    </row>
    <row r="21" ht="21.75" customHeight="1" spans="1:23">
      <c r="A21" s="71" t="s">
        <v>266</v>
      </c>
      <c r="B21" s="71" t="s">
        <v>271</v>
      </c>
      <c r="C21" s="71" t="s">
        <v>272</v>
      </c>
      <c r="D21" s="71" t="s">
        <v>70</v>
      </c>
      <c r="E21" s="71" t="s">
        <v>111</v>
      </c>
      <c r="F21" s="71" t="s">
        <v>112</v>
      </c>
      <c r="G21" s="71" t="s">
        <v>283</v>
      </c>
      <c r="H21" s="71" t="s">
        <v>284</v>
      </c>
      <c r="I21" s="84">
        <v>1150000</v>
      </c>
      <c r="J21" s="84"/>
      <c r="K21" s="84"/>
      <c r="L21" s="84"/>
      <c r="M21" s="84"/>
      <c r="N21" s="84"/>
      <c r="O21" s="84"/>
      <c r="P21" s="84"/>
      <c r="Q21" s="84"/>
      <c r="R21" s="84">
        <v>1150000</v>
      </c>
      <c r="S21" s="84">
        <v>1150000</v>
      </c>
      <c r="T21" s="84"/>
      <c r="U21" s="84"/>
      <c r="V21" s="84"/>
      <c r="W21" s="84"/>
    </row>
    <row r="22" ht="21.75" customHeight="1" spans="1:23">
      <c r="A22" s="71" t="s">
        <v>266</v>
      </c>
      <c r="B22" s="71" t="s">
        <v>271</v>
      </c>
      <c r="C22" s="71" t="s">
        <v>272</v>
      </c>
      <c r="D22" s="71" t="s">
        <v>70</v>
      </c>
      <c r="E22" s="71" t="s">
        <v>111</v>
      </c>
      <c r="F22" s="71" t="s">
        <v>112</v>
      </c>
      <c r="G22" s="71" t="s">
        <v>243</v>
      </c>
      <c r="H22" s="71" t="s">
        <v>244</v>
      </c>
      <c r="I22" s="84">
        <v>13793000</v>
      </c>
      <c r="J22" s="84"/>
      <c r="K22" s="84"/>
      <c r="L22" s="84"/>
      <c r="M22" s="84"/>
      <c r="N22" s="84"/>
      <c r="O22" s="84"/>
      <c r="P22" s="84"/>
      <c r="Q22" s="84"/>
      <c r="R22" s="84">
        <v>13793000</v>
      </c>
      <c r="S22" s="84">
        <v>13793000</v>
      </c>
      <c r="T22" s="84"/>
      <c r="U22" s="84"/>
      <c r="V22" s="84"/>
      <c r="W22" s="84"/>
    </row>
    <row r="23" ht="21.75" customHeight="1" spans="1:23">
      <c r="A23" s="71" t="s">
        <v>266</v>
      </c>
      <c r="B23" s="71" t="s">
        <v>271</v>
      </c>
      <c r="C23" s="71" t="s">
        <v>272</v>
      </c>
      <c r="D23" s="71" t="s">
        <v>70</v>
      </c>
      <c r="E23" s="71" t="s">
        <v>111</v>
      </c>
      <c r="F23" s="71" t="s">
        <v>112</v>
      </c>
      <c r="G23" s="71" t="s">
        <v>245</v>
      </c>
      <c r="H23" s="71" t="s">
        <v>246</v>
      </c>
      <c r="I23" s="84">
        <v>250000</v>
      </c>
      <c r="J23" s="84"/>
      <c r="K23" s="84"/>
      <c r="L23" s="84"/>
      <c r="M23" s="84"/>
      <c r="N23" s="84"/>
      <c r="O23" s="84"/>
      <c r="P23" s="84"/>
      <c r="Q23" s="84"/>
      <c r="R23" s="84">
        <v>250000</v>
      </c>
      <c r="S23" s="84">
        <v>250000</v>
      </c>
      <c r="T23" s="84"/>
      <c r="U23" s="84"/>
      <c r="V23" s="84"/>
      <c r="W23" s="84"/>
    </row>
    <row r="24" ht="21.75" customHeight="1" spans="1:23">
      <c r="A24" s="71" t="s">
        <v>266</v>
      </c>
      <c r="B24" s="71" t="s">
        <v>271</v>
      </c>
      <c r="C24" s="71" t="s">
        <v>272</v>
      </c>
      <c r="D24" s="71" t="s">
        <v>70</v>
      </c>
      <c r="E24" s="71" t="s">
        <v>111</v>
      </c>
      <c r="F24" s="71" t="s">
        <v>112</v>
      </c>
      <c r="G24" s="71" t="s">
        <v>285</v>
      </c>
      <c r="H24" s="71" t="s">
        <v>286</v>
      </c>
      <c r="I24" s="84">
        <v>2000000</v>
      </c>
      <c r="J24" s="84"/>
      <c r="K24" s="84"/>
      <c r="L24" s="84"/>
      <c r="M24" s="84"/>
      <c r="N24" s="84"/>
      <c r="O24" s="84"/>
      <c r="P24" s="84"/>
      <c r="Q24" s="84"/>
      <c r="R24" s="84">
        <v>2000000</v>
      </c>
      <c r="S24" s="84">
        <v>2000000</v>
      </c>
      <c r="T24" s="84"/>
      <c r="U24" s="84"/>
      <c r="V24" s="84"/>
      <c r="W24" s="84"/>
    </row>
    <row r="25" ht="21.75" customHeight="1" spans="1:23">
      <c r="A25" s="71" t="s">
        <v>266</v>
      </c>
      <c r="B25" s="71" t="s">
        <v>287</v>
      </c>
      <c r="C25" s="71" t="s">
        <v>288</v>
      </c>
      <c r="D25" s="71" t="s">
        <v>70</v>
      </c>
      <c r="E25" s="71" t="s">
        <v>111</v>
      </c>
      <c r="F25" s="71" t="s">
        <v>112</v>
      </c>
      <c r="G25" s="71" t="s">
        <v>289</v>
      </c>
      <c r="H25" s="71" t="s">
        <v>290</v>
      </c>
      <c r="I25" s="84">
        <v>40000</v>
      </c>
      <c r="J25" s="84"/>
      <c r="K25" s="84"/>
      <c r="L25" s="84"/>
      <c r="M25" s="84"/>
      <c r="N25" s="84"/>
      <c r="O25" s="84"/>
      <c r="P25" s="84"/>
      <c r="Q25" s="84"/>
      <c r="R25" s="84">
        <v>40000</v>
      </c>
      <c r="S25" s="84">
        <v>40000</v>
      </c>
      <c r="T25" s="84"/>
      <c r="U25" s="84"/>
      <c r="V25" s="84"/>
      <c r="W25" s="84"/>
    </row>
    <row r="26" ht="18.75" customHeight="1" spans="1:23">
      <c r="A26" s="147" t="s">
        <v>165</v>
      </c>
      <c r="B26" s="148"/>
      <c r="C26" s="148"/>
      <c r="D26" s="148"/>
      <c r="E26" s="148"/>
      <c r="F26" s="148"/>
      <c r="G26" s="148"/>
      <c r="H26" s="149"/>
      <c r="I26" s="84">
        <v>30655000</v>
      </c>
      <c r="J26" s="84"/>
      <c r="K26" s="84"/>
      <c r="L26" s="84"/>
      <c r="M26" s="84"/>
      <c r="N26" s="84"/>
      <c r="O26" s="84"/>
      <c r="P26" s="84"/>
      <c r="Q26" s="84"/>
      <c r="R26" s="84">
        <v>30655000</v>
      </c>
      <c r="S26" s="84">
        <v>30655000</v>
      </c>
      <c r="T26" s="84"/>
      <c r="U26" s="84"/>
      <c r="V26" s="84"/>
      <c r="W26" s="84"/>
    </row>
  </sheetData>
  <mergeCells count="28">
    <mergeCell ref="A3:W3"/>
    <mergeCell ref="A4:H4"/>
    <mergeCell ref="J5:M5"/>
    <mergeCell ref="N5:P5"/>
    <mergeCell ref="R5:W5"/>
    <mergeCell ref="A26:H26"/>
    <mergeCell ref="A5:A8"/>
    <mergeCell ref="B5:B8"/>
    <mergeCell ref="C5:C8"/>
    <mergeCell ref="D5:D8"/>
    <mergeCell ref="E5:E8"/>
    <mergeCell ref="F5:F8"/>
    <mergeCell ref="G5:G8"/>
    <mergeCell ref="H5:H8"/>
    <mergeCell ref="I5:I8"/>
    <mergeCell ref="L6:L8"/>
    <mergeCell ref="M6:M8"/>
    <mergeCell ref="N6:N8"/>
    <mergeCell ref="O6:O8"/>
    <mergeCell ref="P6:P8"/>
    <mergeCell ref="Q5:Q8"/>
    <mergeCell ref="R6:R8"/>
    <mergeCell ref="S6:S8"/>
    <mergeCell ref="T6:T8"/>
    <mergeCell ref="U6:U8"/>
    <mergeCell ref="V6:V8"/>
    <mergeCell ref="W6:W8"/>
    <mergeCell ref="J6:K7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16"/>
  <sheetViews>
    <sheetView showZeros="0" workbookViewId="0">
      <pane ySplit="1" topLeftCell="A8" activePane="bottomLeft" state="frozen"/>
      <selection/>
      <selection pane="bottomLeft" activeCell="B21" sqref="B21"/>
    </sheetView>
  </sheetViews>
  <sheetFormatPr defaultColWidth="9.14166666666667" defaultRowHeight="12" customHeight="1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customHeight="1" spans="1:10">
      <c r="A1" s="1"/>
      <c r="B1" s="1"/>
      <c r="C1" s="1"/>
      <c r="D1" s="1"/>
      <c r="E1" s="1"/>
      <c r="F1" s="1"/>
      <c r="G1" s="1"/>
      <c r="H1" s="1"/>
      <c r="I1" s="1"/>
      <c r="J1" s="1"/>
    </row>
    <row r="2" ht="18" customHeight="1" spans="10:10">
      <c r="J2" s="3" t="s">
        <v>291</v>
      </c>
    </row>
    <row r="3" ht="39.75" customHeight="1" spans="1:10">
      <c r="A3" s="67" t="str">
        <f>"2025"&amp;"年部门项目支出绩效目标表"</f>
        <v>2025年部门项目支出绩效目标表</v>
      </c>
      <c r="B3" s="4"/>
      <c r="C3" s="4"/>
      <c r="D3" s="4"/>
      <c r="E3" s="4"/>
      <c r="F3" s="68"/>
      <c r="G3" s="4"/>
      <c r="H3" s="68"/>
      <c r="I3" s="68"/>
      <c r="J3" s="4"/>
    </row>
    <row r="4" ht="17.25" customHeight="1" spans="1:1">
      <c r="A4" s="5" t="str">
        <f>"单位名称："&amp;"昆明市官渡区妇幼健康服务中心"</f>
        <v>单位名称：昆明市官渡区妇幼健康服务中心</v>
      </c>
    </row>
    <row r="5" ht="44.25" customHeight="1" spans="1:10">
      <c r="A5" s="69" t="s">
        <v>178</v>
      </c>
      <c r="B5" s="69" t="s">
        <v>292</v>
      </c>
      <c r="C5" s="69" t="s">
        <v>293</v>
      </c>
      <c r="D5" s="69" t="s">
        <v>294</v>
      </c>
      <c r="E5" s="69" t="s">
        <v>295</v>
      </c>
      <c r="F5" s="70" t="s">
        <v>296</v>
      </c>
      <c r="G5" s="69" t="s">
        <v>297</v>
      </c>
      <c r="H5" s="70" t="s">
        <v>298</v>
      </c>
      <c r="I5" s="70" t="s">
        <v>299</v>
      </c>
      <c r="J5" s="69" t="s">
        <v>300</v>
      </c>
    </row>
    <row r="6" ht="18.75" customHeight="1" spans="1:10">
      <c r="A6" s="144">
        <v>1</v>
      </c>
      <c r="B6" s="144">
        <v>2</v>
      </c>
      <c r="C6" s="144">
        <v>3</v>
      </c>
      <c r="D6" s="144">
        <v>4</v>
      </c>
      <c r="E6" s="144">
        <v>5</v>
      </c>
      <c r="F6" s="37">
        <v>6</v>
      </c>
      <c r="G6" s="144">
        <v>7</v>
      </c>
      <c r="H6" s="37">
        <v>8</v>
      </c>
      <c r="I6" s="37">
        <v>9</v>
      </c>
      <c r="J6" s="144">
        <v>10</v>
      </c>
    </row>
    <row r="7" ht="42" customHeight="1" spans="1:10">
      <c r="A7" s="30" t="s">
        <v>70</v>
      </c>
      <c r="B7" s="71"/>
      <c r="C7" s="71"/>
      <c r="D7" s="71"/>
      <c r="E7" s="55"/>
      <c r="F7" s="72"/>
      <c r="G7" s="55"/>
      <c r="H7" s="72"/>
      <c r="I7" s="72"/>
      <c r="J7" s="55"/>
    </row>
    <row r="8" ht="42" customHeight="1" spans="1:10">
      <c r="A8" s="145" t="s">
        <v>288</v>
      </c>
      <c r="B8" s="21" t="s">
        <v>301</v>
      </c>
      <c r="C8" s="21" t="s">
        <v>302</v>
      </c>
      <c r="D8" s="21" t="s">
        <v>303</v>
      </c>
      <c r="E8" s="30" t="s">
        <v>304</v>
      </c>
      <c r="F8" s="21" t="s">
        <v>305</v>
      </c>
      <c r="G8" s="30" t="s">
        <v>306</v>
      </c>
      <c r="H8" s="21" t="s">
        <v>307</v>
      </c>
      <c r="I8" s="21" t="s">
        <v>308</v>
      </c>
      <c r="J8" s="30" t="s">
        <v>309</v>
      </c>
    </row>
    <row r="9" ht="42" customHeight="1" spans="1:10">
      <c r="A9" s="145" t="s">
        <v>288</v>
      </c>
      <c r="B9" s="21" t="s">
        <v>301</v>
      </c>
      <c r="C9" s="21" t="s">
        <v>310</v>
      </c>
      <c r="D9" s="21" t="s">
        <v>311</v>
      </c>
      <c r="E9" s="30" t="s">
        <v>312</v>
      </c>
      <c r="F9" s="21" t="s">
        <v>313</v>
      </c>
      <c r="G9" s="30" t="s">
        <v>314</v>
      </c>
      <c r="H9" s="21" t="s">
        <v>315</v>
      </c>
      <c r="I9" s="21" t="s">
        <v>308</v>
      </c>
      <c r="J9" s="30" t="s">
        <v>316</v>
      </c>
    </row>
    <row r="10" ht="42" customHeight="1" spans="1:10">
      <c r="A10" s="145" t="s">
        <v>288</v>
      </c>
      <c r="B10" s="21" t="s">
        <v>301</v>
      </c>
      <c r="C10" s="21" t="s">
        <v>317</v>
      </c>
      <c r="D10" s="21" t="s">
        <v>318</v>
      </c>
      <c r="E10" s="30" t="s">
        <v>319</v>
      </c>
      <c r="F10" s="21" t="s">
        <v>313</v>
      </c>
      <c r="G10" s="30" t="s">
        <v>314</v>
      </c>
      <c r="H10" s="21" t="s">
        <v>315</v>
      </c>
      <c r="I10" s="21" t="s">
        <v>308</v>
      </c>
      <c r="J10" s="30" t="s">
        <v>320</v>
      </c>
    </row>
    <row r="11" ht="42" customHeight="1" spans="1:10">
      <c r="A11" s="145" t="s">
        <v>268</v>
      </c>
      <c r="B11" s="21" t="s">
        <v>321</v>
      </c>
      <c r="C11" s="21" t="s">
        <v>302</v>
      </c>
      <c r="D11" s="21" t="s">
        <v>303</v>
      </c>
      <c r="E11" s="30" t="s">
        <v>322</v>
      </c>
      <c r="F11" s="21" t="s">
        <v>305</v>
      </c>
      <c r="G11" s="30" t="s">
        <v>89</v>
      </c>
      <c r="H11" s="21" t="s">
        <v>323</v>
      </c>
      <c r="I11" s="21" t="s">
        <v>308</v>
      </c>
      <c r="J11" s="30" t="s">
        <v>324</v>
      </c>
    </row>
    <row r="12" ht="42" customHeight="1" spans="1:10">
      <c r="A12" s="145" t="s">
        <v>268</v>
      </c>
      <c r="B12" s="21" t="s">
        <v>321</v>
      </c>
      <c r="C12" s="21" t="s">
        <v>310</v>
      </c>
      <c r="D12" s="21" t="s">
        <v>325</v>
      </c>
      <c r="E12" s="30" t="s">
        <v>326</v>
      </c>
      <c r="F12" s="21" t="s">
        <v>305</v>
      </c>
      <c r="G12" s="30" t="s">
        <v>327</v>
      </c>
      <c r="H12" s="21" t="s">
        <v>328</v>
      </c>
      <c r="I12" s="21" t="s">
        <v>329</v>
      </c>
      <c r="J12" s="30" t="s">
        <v>312</v>
      </c>
    </row>
    <row r="13" ht="42" customHeight="1" spans="1:10">
      <c r="A13" s="145" t="s">
        <v>268</v>
      </c>
      <c r="B13" s="21" t="s">
        <v>321</v>
      </c>
      <c r="C13" s="21" t="s">
        <v>317</v>
      </c>
      <c r="D13" s="21" t="s">
        <v>318</v>
      </c>
      <c r="E13" s="30" t="s">
        <v>319</v>
      </c>
      <c r="F13" s="21" t="s">
        <v>313</v>
      </c>
      <c r="G13" s="30" t="s">
        <v>314</v>
      </c>
      <c r="H13" s="21" t="s">
        <v>315</v>
      </c>
      <c r="I13" s="21" t="s">
        <v>308</v>
      </c>
      <c r="J13" s="30" t="s">
        <v>330</v>
      </c>
    </row>
    <row r="14" ht="42" customHeight="1" spans="1:10">
      <c r="A14" s="145" t="s">
        <v>272</v>
      </c>
      <c r="B14" s="21" t="s">
        <v>301</v>
      </c>
      <c r="C14" s="21" t="s">
        <v>302</v>
      </c>
      <c r="D14" s="21" t="s">
        <v>331</v>
      </c>
      <c r="E14" s="30" t="s">
        <v>332</v>
      </c>
      <c r="F14" s="21" t="s">
        <v>305</v>
      </c>
      <c r="G14" s="30" t="s">
        <v>333</v>
      </c>
      <c r="H14" s="21" t="s">
        <v>328</v>
      </c>
      <c r="I14" s="21" t="s">
        <v>308</v>
      </c>
      <c r="J14" s="30" t="s">
        <v>334</v>
      </c>
    </row>
    <row r="15" ht="42" customHeight="1" spans="1:10">
      <c r="A15" s="145" t="s">
        <v>272</v>
      </c>
      <c r="B15" s="21" t="s">
        <v>301</v>
      </c>
      <c r="C15" s="21" t="s">
        <v>310</v>
      </c>
      <c r="D15" s="21" t="s">
        <v>325</v>
      </c>
      <c r="E15" s="30" t="s">
        <v>326</v>
      </c>
      <c r="F15" s="21" t="s">
        <v>305</v>
      </c>
      <c r="G15" s="30" t="s">
        <v>335</v>
      </c>
      <c r="H15" s="21" t="s">
        <v>328</v>
      </c>
      <c r="I15" s="21" t="s">
        <v>329</v>
      </c>
      <c r="J15" s="30" t="s">
        <v>316</v>
      </c>
    </row>
    <row r="16" ht="42" customHeight="1" spans="1:10">
      <c r="A16" s="145" t="s">
        <v>272</v>
      </c>
      <c r="B16" s="21" t="s">
        <v>301</v>
      </c>
      <c r="C16" s="21" t="s">
        <v>317</v>
      </c>
      <c r="D16" s="21" t="s">
        <v>318</v>
      </c>
      <c r="E16" s="30" t="s">
        <v>336</v>
      </c>
      <c r="F16" s="21" t="s">
        <v>313</v>
      </c>
      <c r="G16" s="30" t="s">
        <v>314</v>
      </c>
      <c r="H16" s="21" t="s">
        <v>315</v>
      </c>
      <c r="I16" s="21" t="s">
        <v>308</v>
      </c>
      <c r="J16" s="30" t="s">
        <v>337</v>
      </c>
    </row>
  </sheetData>
  <mergeCells count="8">
    <mergeCell ref="A3:J3"/>
    <mergeCell ref="A4:H4"/>
    <mergeCell ref="A8:A10"/>
    <mergeCell ref="A11:A13"/>
    <mergeCell ref="A14:A16"/>
    <mergeCell ref="B8:B10"/>
    <mergeCell ref="B11:B13"/>
    <mergeCell ref="B14:B16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11"/>
  <sheetViews>
    <sheetView showZeros="0" workbookViewId="0">
      <pane ySplit="1" topLeftCell="A2" activePane="bottomLeft" state="frozen"/>
      <selection/>
      <selection pane="bottomLeft" activeCell="B13" sqref="B13"/>
    </sheetView>
  </sheetViews>
  <sheetFormatPr defaultColWidth="9.14166666666667" defaultRowHeight="14.25" customHeight="1" outlineLevelCol="5"/>
  <cols>
    <col min="1" max="1" width="32.1416666666667" customWidth="1"/>
    <col min="2" max="2" width="20.7083333333333" customWidth="1"/>
    <col min="3" max="3" width="32.1416666666667" customWidth="1"/>
    <col min="4" max="4" width="27.7083333333333" customWidth="1"/>
    <col min="5" max="6" width="36.7083333333333" customWidth="1"/>
  </cols>
  <sheetData>
    <row r="1" customHeight="1" spans="1:6">
      <c r="A1" s="1"/>
      <c r="B1" s="1"/>
      <c r="C1" s="1"/>
      <c r="D1" s="1"/>
      <c r="E1" s="1"/>
      <c r="F1" s="1"/>
    </row>
    <row r="2" ht="12" customHeight="1" spans="1:6">
      <c r="A2" s="131">
        <v>1</v>
      </c>
      <c r="B2" s="132">
        <v>0</v>
      </c>
      <c r="C2" s="131">
        <v>1</v>
      </c>
      <c r="D2" s="133"/>
      <c r="E2" s="133"/>
      <c r="F2" s="130" t="s">
        <v>338</v>
      </c>
    </row>
    <row r="3" ht="42" customHeight="1" spans="1:6">
      <c r="A3" s="134" t="str">
        <f>"2025"&amp;"年部门政府性基金预算支出预算表"</f>
        <v>2025年部门政府性基金预算支出预算表</v>
      </c>
      <c r="B3" s="134" t="s">
        <v>339</v>
      </c>
      <c r="C3" s="135"/>
      <c r="D3" s="136"/>
      <c r="E3" s="136"/>
      <c r="F3" s="136"/>
    </row>
    <row r="4" ht="13.5" customHeight="1" spans="1:6">
      <c r="A4" s="5" t="str">
        <f>"单位名称："&amp;"昆明市官渡区妇幼健康服务中心"</f>
        <v>单位名称：昆明市官渡区妇幼健康服务中心</v>
      </c>
      <c r="B4" s="5" t="s">
        <v>340</v>
      </c>
      <c r="C4" s="131"/>
      <c r="D4" s="133"/>
      <c r="E4" s="133"/>
      <c r="F4" s="130" t="s">
        <v>1</v>
      </c>
    </row>
    <row r="5" ht="19.5" customHeight="1" spans="1:6">
      <c r="A5" s="137" t="s">
        <v>176</v>
      </c>
      <c r="B5" s="138" t="s">
        <v>72</v>
      </c>
      <c r="C5" s="137" t="s">
        <v>73</v>
      </c>
      <c r="D5" s="11" t="s">
        <v>341</v>
      </c>
      <c r="E5" s="12"/>
      <c r="F5" s="13"/>
    </row>
    <row r="6" ht="18.75" customHeight="1" spans="1:6">
      <c r="A6" s="139"/>
      <c r="B6" s="140"/>
      <c r="C6" s="139"/>
      <c r="D6" s="16" t="s">
        <v>55</v>
      </c>
      <c r="E6" s="11" t="s">
        <v>75</v>
      </c>
      <c r="F6" s="16" t="s">
        <v>76</v>
      </c>
    </row>
    <row r="7" ht="18.75" customHeight="1" spans="1:6">
      <c r="A7" s="70">
        <v>1</v>
      </c>
      <c r="B7" s="141" t="s">
        <v>83</v>
      </c>
      <c r="C7" s="70">
        <v>3</v>
      </c>
      <c r="D7" s="142">
        <v>4</v>
      </c>
      <c r="E7" s="142">
        <v>5</v>
      </c>
      <c r="F7" s="142">
        <v>6</v>
      </c>
    </row>
    <row r="8" ht="21" customHeight="1" spans="1:6">
      <c r="A8" s="21"/>
      <c r="B8" s="21"/>
      <c r="C8" s="21"/>
      <c r="D8" s="84"/>
      <c r="E8" s="84"/>
      <c r="F8" s="84"/>
    </row>
    <row r="9" ht="21" customHeight="1" spans="1:6">
      <c r="A9" s="21"/>
      <c r="B9" s="21"/>
      <c r="C9" s="21"/>
      <c r="D9" s="84"/>
      <c r="E9" s="84"/>
      <c r="F9" s="84"/>
    </row>
    <row r="10" ht="18.75" customHeight="1" spans="1:6">
      <c r="A10" s="143" t="s">
        <v>165</v>
      </c>
      <c r="B10" s="143" t="s">
        <v>165</v>
      </c>
      <c r="C10" s="143" t="s">
        <v>165</v>
      </c>
      <c r="D10" s="86"/>
      <c r="E10" s="86"/>
      <c r="F10" s="86"/>
    </row>
    <row r="11" ht="18" customHeight="1" spans="1:6">
      <c r="A11" s="65" t="s">
        <v>342</v>
      </c>
      <c r="B11" s="65"/>
      <c r="C11" s="65"/>
      <c r="D11" s="65"/>
      <c r="E11" s="65"/>
      <c r="F11" s="65"/>
    </row>
  </sheetData>
  <mergeCells count="8">
    <mergeCell ref="A3:F3"/>
    <mergeCell ref="A4:C4"/>
    <mergeCell ref="D5:F5"/>
    <mergeCell ref="A10:C10"/>
    <mergeCell ref="A11:F11"/>
    <mergeCell ref="A5:A6"/>
    <mergeCell ref="B5:B6"/>
    <mergeCell ref="C5:C6"/>
  </mergeCells>
  <printOptions horizontalCentered="1"/>
  <pageMargins left="0.37" right="0.37" top="0.56" bottom="0.56" header="0.48" footer="0.48"/>
  <pageSetup paperSize="9" scale="9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29"/>
  <sheetViews>
    <sheetView showZeros="0" workbookViewId="0">
      <pane ySplit="1" topLeftCell="A7" activePane="bottomLeft" state="frozen"/>
      <selection/>
      <selection pane="bottomLeft" activeCell="A1" sqref="A1"/>
    </sheetView>
  </sheetViews>
  <sheetFormatPr defaultColWidth="9.14166666666667" defaultRowHeight="14.25" customHeight="1"/>
  <cols>
    <col min="1" max="2" width="32.575" customWidth="1"/>
    <col min="3" max="3" width="41.1416666666667" customWidth="1"/>
    <col min="4" max="4" width="21.7083333333333" customWidth="1"/>
    <col min="5" max="5" width="35.2833333333333" customWidth="1"/>
    <col min="6" max="6" width="7.70833333333333" customWidth="1"/>
    <col min="7" max="7" width="11.1416666666667" customWidth="1"/>
    <col min="8" max="8" width="13.2833333333333" customWidth="1"/>
    <col min="9" max="18" width="20" customWidth="1"/>
    <col min="19" max="19" width="19.85" customWidth="1"/>
  </cols>
  <sheetData>
    <row r="1" customHeight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5.75" customHeight="1" spans="2:19">
      <c r="B2" s="91"/>
      <c r="C2" s="91"/>
      <c r="R2" s="3"/>
      <c r="S2" s="3" t="s">
        <v>343</v>
      </c>
    </row>
    <row r="3" ht="41.25" customHeight="1" spans="1:19">
      <c r="A3" s="77" t="str">
        <f>"2025"&amp;"年部门政府采购预算表"</f>
        <v>2025年部门政府采购预算表</v>
      </c>
      <c r="B3" s="68"/>
      <c r="C3" s="68"/>
      <c r="D3" s="4"/>
      <c r="E3" s="4"/>
      <c r="F3" s="4"/>
      <c r="G3" s="4"/>
      <c r="H3" s="4"/>
      <c r="I3" s="4"/>
      <c r="J3" s="4"/>
      <c r="K3" s="4"/>
      <c r="L3" s="4"/>
      <c r="M3" s="68"/>
      <c r="N3" s="4"/>
      <c r="O3" s="4"/>
      <c r="P3" s="68"/>
      <c r="Q3" s="4"/>
      <c r="R3" s="68"/>
      <c r="S3" s="68"/>
    </row>
    <row r="4" ht="18.75" customHeight="1" spans="1:19">
      <c r="A4" s="117" t="str">
        <f>"单位名称："&amp;"昆明市官渡区妇幼健康服务中心"</f>
        <v>单位名称：昆明市官渡区妇幼健康服务中心</v>
      </c>
      <c r="B4" s="93"/>
      <c r="C4" s="93"/>
      <c r="D4" s="7"/>
      <c r="E4" s="7"/>
      <c r="F4" s="7"/>
      <c r="G4" s="7"/>
      <c r="H4" s="7"/>
      <c r="I4" s="7"/>
      <c r="J4" s="7"/>
      <c r="K4" s="7"/>
      <c r="L4" s="7"/>
      <c r="R4" s="8"/>
      <c r="S4" s="130" t="s">
        <v>1</v>
      </c>
    </row>
    <row r="5" ht="15.75" customHeight="1" spans="1:19">
      <c r="A5" s="10" t="s">
        <v>175</v>
      </c>
      <c r="B5" s="94" t="s">
        <v>176</v>
      </c>
      <c r="C5" s="94" t="s">
        <v>344</v>
      </c>
      <c r="D5" s="95" t="s">
        <v>345</v>
      </c>
      <c r="E5" s="95" t="s">
        <v>346</v>
      </c>
      <c r="F5" s="95" t="s">
        <v>347</v>
      </c>
      <c r="G5" s="95" t="s">
        <v>348</v>
      </c>
      <c r="H5" s="95" t="s">
        <v>349</v>
      </c>
      <c r="I5" s="106" t="s">
        <v>183</v>
      </c>
      <c r="J5" s="106"/>
      <c r="K5" s="106"/>
      <c r="L5" s="106"/>
      <c r="M5" s="107"/>
      <c r="N5" s="106"/>
      <c r="O5" s="106"/>
      <c r="P5" s="88"/>
      <c r="Q5" s="106"/>
      <c r="R5" s="107"/>
      <c r="S5" s="89"/>
    </row>
    <row r="6" ht="17.25" customHeight="1" spans="1:19">
      <c r="A6" s="15"/>
      <c r="B6" s="96"/>
      <c r="C6" s="96"/>
      <c r="D6" s="97"/>
      <c r="E6" s="97"/>
      <c r="F6" s="97"/>
      <c r="G6" s="97"/>
      <c r="H6" s="97"/>
      <c r="I6" s="97" t="s">
        <v>55</v>
      </c>
      <c r="J6" s="97" t="s">
        <v>58</v>
      </c>
      <c r="K6" s="97" t="s">
        <v>350</v>
      </c>
      <c r="L6" s="97" t="s">
        <v>351</v>
      </c>
      <c r="M6" s="108" t="s">
        <v>352</v>
      </c>
      <c r="N6" s="109" t="s">
        <v>353</v>
      </c>
      <c r="O6" s="109"/>
      <c r="P6" s="115"/>
      <c r="Q6" s="109"/>
      <c r="R6" s="116"/>
      <c r="S6" s="98"/>
    </row>
    <row r="7" ht="54" customHeight="1" spans="1:19">
      <c r="A7" s="18"/>
      <c r="B7" s="98"/>
      <c r="C7" s="98"/>
      <c r="D7" s="99"/>
      <c r="E7" s="99"/>
      <c r="F7" s="99"/>
      <c r="G7" s="99"/>
      <c r="H7" s="99"/>
      <c r="I7" s="99"/>
      <c r="J7" s="99" t="s">
        <v>57</v>
      </c>
      <c r="K7" s="99"/>
      <c r="L7" s="99"/>
      <c r="M7" s="110"/>
      <c r="N7" s="99" t="s">
        <v>57</v>
      </c>
      <c r="O7" s="99" t="s">
        <v>64</v>
      </c>
      <c r="P7" s="98" t="s">
        <v>65</v>
      </c>
      <c r="Q7" s="99" t="s">
        <v>66</v>
      </c>
      <c r="R7" s="110" t="s">
        <v>67</v>
      </c>
      <c r="S7" s="98" t="s">
        <v>68</v>
      </c>
    </row>
    <row r="8" ht="18" customHeight="1" spans="1:19">
      <c r="A8" s="118">
        <v>1</v>
      </c>
      <c r="B8" s="118" t="s">
        <v>83</v>
      </c>
      <c r="C8" s="119">
        <v>3</v>
      </c>
      <c r="D8" s="119">
        <v>4</v>
      </c>
      <c r="E8" s="118">
        <v>5</v>
      </c>
      <c r="F8" s="118">
        <v>6</v>
      </c>
      <c r="G8" s="118">
        <v>7</v>
      </c>
      <c r="H8" s="118">
        <v>8</v>
      </c>
      <c r="I8" s="118">
        <v>9</v>
      </c>
      <c r="J8" s="118">
        <v>10</v>
      </c>
      <c r="K8" s="118">
        <v>11</v>
      </c>
      <c r="L8" s="118">
        <v>12</v>
      </c>
      <c r="M8" s="118">
        <v>13</v>
      </c>
      <c r="N8" s="118">
        <v>14</v>
      </c>
      <c r="O8" s="118">
        <v>15</v>
      </c>
      <c r="P8" s="118">
        <v>16</v>
      </c>
      <c r="Q8" s="118">
        <v>17</v>
      </c>
      <c r="R8" s="118">
        <v>18</v>
      </c>
      <c r="S8" s="118">
        <v>19</v>
      </c>
    </row>
    <row r="9" ht="21" customHeight="1" spans="1:19">
      <c r="A9" s="120" t="s">
        <v>193</v>
      </c>
      <c r="B9" s="121" t="s">
        <v>70</v>
      </c>
      <c r="C9" s="121" t="s">
        <v>219</v>
      </c>
      <c r="D9" s="122" t="s">
        <v>354</v>
      </c>
      <c r="E9" s="122" t="s">
        <v>354</v>
      </c>
      <c r="F9" s="122" t="s">
        <v>355</v>
      </c>
      <c r="G9" s="123">
        <v>1</v>
      </c>
      <c r="H9" s="84"/>
      <c r="I9" s="84">
        <v>20000</v>
      </c>
      <c r="J9" s="84">
        <v>20000</v>
      </c>
      <c r="K9" s="84"/>
      <c r="L9" s="84"/>
      <c r="M9" s="84"/>
      <c r="N9" s="84"/>
      <c r="O9" s="84"/>
      <c r="P9" s="84"/>
      <c r="Q9" s="84"/>
      <c r="R9" s="84"/>
      <c r="S9" s="84"/>
    </row>
    <row r="10" ht="21" customHeight="1" spans="1:19">
      <c r="A10" s="120" t="s">
        <v>193</v>
      </c>
      <c r="B10" s="121" t="s">
        <v>70</v>
      </c>
      <c r="C10" s="121" t="s">
        <v>219</v>
      </c>
      <c r="D10" s="122" t="s">
        <v>356</v>
      </c>
      <c r="E10" s="122" t="s">
        <v>356</v>
      </c>
      <c r="F10" s="122" t="s">
        <v>355</v>
      </c>
      <c r="G10" s="123">
        <v>1</v>
      </c>
      <c r="H10" s="84">
        <v>18170</v>
      </c>
      <c r="I10" s="84">
        <v>18170</v>
      </c>
      <c r="J10" s="84">
        <v>18170</v>
      </c>
      <c r="K10" s="84"/>
      <c r="L10" s="84"/>
      <c r="M10" s="84"/>
      <c r="N10" s="84"/>
      <c r="O10" s="84"/>
      <c r="P10" s="84"/>
      <c r="Q10" s="84"/>
      <c r="R10" s="84"/>
      <c r="S10" s="84"/>
    </row>
    <row r="11" ht="21" customHeight="1" spans="1:19">
      <c r="A11" s="120" t="s">
        <v>193</v>
      </c>
      <c r="B11" s="121" t="s">
        <v>70</v>
      </c>
      <c r="C11" s="121" t="s">
        <v>219</v>
      </c>
      <c r="D11" s="122" t="s">
        <v>357</v>
      </c>
      <c r="E11" s="122" t="s">
        <v>357</v>
      </c>
      <c r="F11" s="122" t="s">
        <v>355</v>
      </c>
      <c r="G11" s="123">
        <v>1</v>
      </c>
      <c r="H11" s="84"/>
      <c r="I11" s="84">
        <v>6000</v>
      </c>
      <c r="J11" s="84">
        <v>6000</v>
      </c>
      <c r="K11" s="84"/>
      <c r="L11" s="84"/>
      <c r="M11" s="84"/>
      <c r="N11" s="84"/>
      <c r="O11" s="84"/>
      <c r="P11" s="84"/>
      <c r="Q11" s="84"/>
      <c r="R11" s="84"/>
      <c r="S11" s="84"/>
    </row>
    <row r="12" ht="21" customHeight="1" spans="1:19">
      <c r="A12" s="120" t="s">
        <v>193</v>
      </c>
      <c r="B12" s="121" t="s">
        <v>70</v>
      </c>
      <c r="C12" s="121" t="s">
        <v>226</v>
      </c>
      <c r="D12" s="122" t="s">
        <v>358</v>
      </c>
      <c r="E12" s="122" t="s">
        <v>359</v>
      </c>
      <c r="F12" s="122" t="s">
        <v>360</v>
      </c>
      <c r="G12" s="123">
        <v>243</v>
      </c>
      <c r="H12" s="84">
        <v>38394</v>
      </c>
      <c r="I12" s="84">
        <v>38394</v>
      </c>
      <c r="J12" s="84">
        <v>38394</v>
      </c>
      <c r="K12" s="84"/>
      <c r="L12" s="84"/>
      <c r="M12" s="84"/>
      <c r="N12" s="84"/>
      <c r="O12" s="84"/>
      <c r="P12" s="84"/>
      <c r="Q12" s="84"/>
      <c r="R12" s="84"/>
      <c r="S12" s="84"/>
    </row>
    <row r="13" ht="21" customHeight="1" spans="1:19">
      <c r="A13" s="120" t="s">
        <v>193</v>
      </c>
      <c r="B13" s="121" t="s">
        <v>70</v>
      </c>
      <c r="C13" s="121" t="s">
        <v>226</v>
      </c>
      <c r="D13" s="122" t="s">
        <v>361</v>
      </c>
      <c r="E13" s="122" t="s">
        <v>359</v>
      </c>
      <c r="F13" s="122" t="s">
        <v>360</v>
      </c>
      <c r="G13" s="123">
        <v>189</v>
      </c>
      <c r="H13" s="84">
        <v>31185</v>
      </c>
      <c r="I13" s="84">
        <v>31185</v>
      </c>
      <c r="J13" s="84">
        <v>31185</v>
      </c>
      <c r="K13" s="84"/>
      <c r="L13" s="84"/>
      <c r="M13" s="84"/>
      <c r="N13" s="84"/>
      <c r="O13" s="84"/>
      <c r="P13" s="84"/>
      <c r="Q13" s="84"/>
      <c r="R13" s="84"/>
      <c r="S13" s="84"/>
    </row>
    <row r="14" ht="21" customHeight="1" spans="1:19">
      <c r="A14" s="120" t="s">
        <v>193</v>
      </c>
      <c r="B14" s="121" t="s">
        <v>70</v>
      </c>
      <c r="C14" s="121" t="s">
        <v>226</v>
      </c>
      <c r="D14" s="122" t="s">
        <v>362</v>
      </c>
      <c r="E14" s="122" t="s">
        <v>362</v>
      </c>
      <c r="F14" s="122" t="s">
        <v>355</v>
      </c>
      <c r="G14" s="123">
        <v>1</v>
      </c>
      <c r="H14" s="84">
        <v>123600</v>
      </c>
      <c r="I14" s="84">
        <v>123600</v>
      </c>
      <c r="J14" s="84">
        <v>123600</v>
      </c>
      <c r="K14" s="84"/>
      <c r="L14" s="84"/>
      <c r="M14" s="84"/>
      <c r="N14" s="84"/>
      <c r="O14" s="84"/>
      <c r="P14" s="84"/>
      <c r="Q14" s="84"/>
      <c r="R14" s="84"/>
      <c r="S14" s="84"/>
    </row>
    <row r="15" ht="21" customHeight="1" spans="1:19">
      <c r="A15" s="120" t="s">
        <v>193</v>
      </c>
      <c r="B15" s="121" t="s">
        <v>70</v>
      </c>
      <c r="C15" s="121" t="s">
        <v>268</v>
      </c>
      <c r="D15" s="122" t="s">
        <v>363</v>
      </c>
      <c r="E15" s="122" t="s">
        <v>364</v>
      </c>
      <c r="F15" s="122" t="s">
        <v>323</v>
      </c>
      <c r="G15" s="123">
        <v>1</v>
      </c>
      <c r="H15" s="84"/>
      <c r="I15" s="84">
        <v>40000</v>
      </c>
      <c r="J15" s="84"/>
      <c r="K15" s="84"/>
      <c r="L15" s="84"/>
      <c r="M15" s="84"/>
      <c r="N15" s="84">
        <v>40000</v>
      </c>
      <c r="O15" s="84">
        <v>40000</v>
      </c>
      <c r="P15" s="84"/>
      <c r="Q15" s="84"/>
      <c r="R15" s="84"/>
      <c r="S15" s="84"/>
    </row>
    <row r="16" ht="21" customHeight="1" spans="1:19">
      <c r="A16" s="120" t="s">
        <v>193</v>
      </c>
      <c r="B16" s="121" t="s">
        <v>70</v>
      </c>
      <c r="C16" s="121" t="s">
        <v>268</v>
      </c>
      <c r="D16" s="122" t="s">
        <v>365</v>
      </c>
      <c r="E16" s="122" t="s">
        <v>364</v>
      </c>
      <c r="F16" s="122" t="s">
        <v>323</v>
      </c>
      <c r="G16" s="123">
        <v>1</v>
      </c>
      <c r="H16" s="84"/>
      <c r="I16" s="84">
        <v>4000</v>
      </c>
      <c r="J16" s="84"/>
      <c r="K16" s="84"/>
      <c r="L16" s="84"/>
      <c r="M16" s="84"/>
      <c r="N16" s="84">
        <v>4000</v>
      </c>
      <c r="O16" s="84">
        <v>4000</v>
      </c>
      <c r="P16" s="84"/>
      <c r="Q16" s="84"/>
      <c r="R16" s="84"/>
      <c r="S16" s="84"/>
    </row>
    <row r="17" ht="21" customHeight="1" spans="1:19">
      <c r="A17" s="120" t="s">
        <v>193</v>
      </c>
      <c r="B17" s="121" t="s">
        <v>70</v>
      </c>
      <c r="C17" s="121" t="s">
        <v>268</v>
      </c>
      <c r="D17" s="122" t="s">
        <v>366</v>
      </c>
      <c r="E17" s="122" t="s">
        <v>364</v>
      </c>
      <c r="F17" s="122" t="s">
        <v>323</v>
      </c>
      <c r="G17" s="123">
        <v>1</v>
      </c>
      <c r="H17" s="84"/>
      <c r="I17" s="84">
        <v>130000</v>
      </c>
      <c r="J17" s="84"/>
      <c r="K17" s="84"/>
      <c r="L17" s="84"/>
      <c r="M17" s="84"/>
      <c r="N17" s="84">
        <v>130000</v>
      </c>
      <c r="O17" s="84">
        <v>130000</v>
      </c>
      <c r="P17" s="84"/>
      <c r="Q17" s="84"/>
      <c r="R17" s="84"/>
      <c r="S17" s="84"/>
    </row>
    <row r="18" ht="21" customHeight="1" spans="1:19">
      <c r="A18" s="120" t="s">
        <v>193</v>
      </c>
      <c r="B18" s="121" t="s">
        <v>70</v>
      </c>
      <c r="C18" s="121" t="s">
        <v>268</v>
      </c>
      <c r="D18" s="122" t="s">
        <v>367</v>
      </c>
      <c r="E18" s="122" t="s">
        <v>364</v>
      </c>
      <c r="F18" s="122" t="s">
        <v>323</v>
      </c>
      <c r="G18" s="123">
        <v>1</v>
      </c>
      <c r="H18" s="84"/>
      <c r="I18" s="84">
        <v>80000</v>
      </c>
      <c r="J18" s="84"/>
      <c r="K18" s="84"/>
      <c r="L18" s="84"/>
      <c r="M18" s="84"/>
      <c r="N18" s="84">
        <v>80000</v>
      </c>
      <c r="O18" s="84">
        <v>80000</v>
      </c>
      <c r="P18" s="84"/>
      <c r="Q18" s="84"/>
      <c r="R18" s="84"/>
      <c r="S18" s="84"/>
    </row>
    <row r="19" ht="21" customHeight="1" spans="1:19">
      <c r="A19" s="120" t="s">
        <v>193</v>
      </c>
      <c r="B19" s="121" t="s">
        <v>70</v>
      </c>
      <c r="C19" s="121" t="s">
        <v>268</v>
      </c>
      <c r="D19" s="122" t="s">
        <v>368</v>
      </c>
      <c r="E19" s="122" t="s">
        <v>364</v>
      </c>
      <c r="F19" s="122" t="s">
        <v>323</v>
      </c>
      <c r="G19" s="123">
        <v>1</v>
      </c>
      <c r="H19" s="84"/>
      <c r="I19" s="84">
        <v>15000</v>
      </c>
      <c r="J19" s="84"/>
      <c r="K19" s="84"/>
      <c r="L19" s="84"/>
      <c r="M19" s="84"/>
      <c r="N19" s="84">
        <v>15000</v>
      </c>
      <c r="O19" s="84">
        <v>15000</v>
      </c>
      <c r="P19" s="84"/>
      <c r="Q19" s="84"/>
      <c r="R19" s="84"/>
      <c r="S19" s="84"/>
    </row>
    <row r="20" ht="21" customHeight="1" spans="1:19">
      <c r="A20" s="120" t="s">
        <v>193</v>
      </c>
      <c r="B20" s="121" t="s">
        <v>70</v>
      </c>
      <c r="C20" s="121" t="s">
        <v>268</v>
      </c>
      <c r="D20" s="122" t="s">
        <v>369</v>
      </c>
      <c r="E20" s="122" t="s">
        <v>364</v>
      </c>
      <c r="F20" s="122" t="s">
        <v>323</v>
      </c>
      <c r="G20" s="123">
        <v>1</v>
      </c>
      <c r="H20" s="84"/>
      <c r="I20" s="84">
        <v>50000</v>
      </c>
      <c r="J20" s="84"/>
      <c r="K20" s="84"/>
      <c r="L20" s="84"/>
      <c r="M20" s="84"/>
      <c r="N20" s="84">
        <v>50000</v>
      </c>
      <c r="O20" s="84">
        <v>50000</v>
      </c>
      <c r="P20" s="84"/>
      <c r="Q20" s="84"/>
      <c r="R20" s="84"/>
      <c r="S20" s="84"/>
    </row>
    <row r="21" ht="21" customHeight="1" spans="1:19">
      <c r="A21" s="120" t="s">
        <v>193</v>
      </c>
      <c r="B21" s="121" t="s">
        <v>70</v>
      </c>
      <c r="C21" s="121" t="s">
        <v>268</v>
      </c>
      <c r="D21" s="122" t="s">
        <v>370</v>
      </c>
      <c r="E21" s="122" t="s">
        <v>364</v>
      </c>
      <c r="F21" s="122" t="s">
        <v>323</v>
      </c>
      <c r="G21" s="123">
        <v>1</v>
      </c>
      <c r="H21" s="84"/>
      <c r="I21" s="84">
        <v>50000</v>
      </c>
      <c r="J21" s="84"/>
      <c r="K21" s="84"/>
      <c r="L21" s="84"/>
      <c r="M21" s="84"/>
      <c r="N21" s="84">
        <v>50000</v>
      </c>
      <c r="O21" s="84">
        <v>50000</v>
      </c>
      <c r="P21" s="84"/>
      <c r="Q21" s="84"/>
      <c r="R21" s="84"/>
      <c r="S21" s="84"/>
    </row>
    <row r="22" ht="21" customHeight="1" spans="1:19">
      <c r="A22" s="120" t="s">
        <v>193</v>
      </c>
      <c r="B22" s="121" t="s">
        <v>70</v>
      </c>
      <c r="C22" s="121" t="s">
        <v>268</v>
      </c>
      <c r="D22" s="122" t="s">
        <v>371</v>
      </c>
      <c r="E22" s="122" t="s">
        <v>364</v>
      </c>
      <c r="F22" s="122" t="s">
        <v>323</v>
      </c>
      <c r="G22" s="123">
        <v>1</v>
      </c>
      <c r="H22" s="84"/>
      <c r="I22" s="84">
        <v>350000</v>
      </c>
      <c r="J22" s="84"/>
      <c r="K22" s="84"/>
      <c r="L22" s="84"/>
      <c r="M22" s="84"/>
      <c r="N22" s="84">
        <v>350000</v>
      </c>
      <c r="O22" s="84">
        <v>350000</v>
      </c>
      <c r="P22" s="84"/>
      <c r="Q22" s="84"/>
      <c r="R22" s="84"/>
      <c r="S22" s="84"/>
    </row>
    <row r="23" ht="21" customHeight="1" spans="1:19">
      <c r="A23" s="120" t="s">
        <v>193</v>
      </c>
      <c r="B23" s="121" t="s">
        <v>70</v>
      </c>
      <c r="C23" s="121" t="s">
        <v>272</v>
      </c>
      <c r="D23" s="122" t="s">
        <v>372</v>
      </c>
      <c r="E23" s="122" t="s">
        <v>373</v>
      </c>
      <c r="F23" s="122" t="s">
        <v>374</v>
      </c>
      <c r="G23" s="123">
        <v>1</v>
      </c>
      <c r="H23" s="84"/>
      <c r="I23" s="84">
        <v>2700000</v>
      </c>
      <c r="J23" s="84"/>
      <c r="K23" s="84"/>
      <c r="L23" s="84"/>
      <c r="M23" s="84"/>
      <c r="N23" s="84">
        <v>2700000</v>
      </c>
      <c r="O23" s="84">
        <v>2700000</v>
      </c>
      <c r="P23" s="84"/>
      <c r="Q23" s="84"/>
      <c r="R23" s="84"/>
      <c r="S23" s="84"/>
    </row>
    <row r="24" ht="21" customHeight="1" spans="1:19">
      <c r="A24" s="120" t="s">
        <v>193</v>
      </c>
      <c r="B24" s="121" t="s">
        <v>70</v>
      </c>
      <c r="C24" s="121" t="s">
        <v>272</v>
      </c>
      <c r="D24" s="122" t="s">
        <v>375</v>
      </c>
      <c r="E24" s="122" t="s">
        <v>375</v>
      </c>
      <c r="F24" s="122" t="s">
        <v>355</v>
      </c>
      <c r="G24" s="123">
        <v>1</v>
      </c>
      <c r="H24" s="84"/>
      <c r="I24" s="84">
        <v>2000000</v>
      </c>
      <c r="J24" s="84"/>
      <c r="K24" s="84"/>
      <c r="L24" s="84"/>
      <c r="M24" s="84"/>
      <c r="N24" s="84">
        <v>2000000</v>
      </c>
      <c r="O24" s="84">
        <v>2000000</v>
      </c>
      <c r="P24" s="84"/>
      <c r="Q24" s="84"/>
      <c r="R24" s="84"/>
      <c r="S24" s="84"/>
    </row>
    <row r="25" ht="21" customHeight="1" spans="1:19">
      <c r="A25" s="120" t="s">
        <v>193</v>
      </c>
      <c r="B25" s="121" t="s">
        <v>70</v>
      </c>
      <c r="C25" s="121" t="s">
        <v>272</v>
      </c>
      <c r="D25" s="122" t="s">
        <v>362</v>
      </c>
      <c r="E25" s="122" t="s">
        <v>362</v>
      </c>
      <c r="F25" s="122" t="s">
        <v>355</v>
      </c>
      <c r="G25" s="123">
        <v>1</v>
      </c>
      <c r="H25" s="84">
        <v>70000</v>
      </c>
      <c r="I25" s="84">
        <v>70000</v>
      </c>
      <c r="J25" s="84"/>
      <c r="K25" s="84"/>
      <c r="L25" s="84"/>
      <c r="M25" s="84"/>
      <c r="N25" s="84">
        <v>70000</v>
      </c>
      <c r="O25" s="84">
        <v>70000</v>
      </c>
      <c r="P25" s="84"/>
      <c r="Q25" s="84"/>
      <c r="R25" s="84"/>
      <c r="S25" s="84"/>
    </row>
    <row r="26" ht="21" customHeight="1" spans="1:19">
      <c r="A26" s="120" t="s">
        <v>193</v>
      </c>
      <c r="B26" s="121" t="s">
        <v>70</v>
      </c>
      <c r="C26" s="121" t="s">
        <v>272</v>
      </c>
      <c r="D26" s="122" t="s">
        <v>376</v>
      </c>
      <c r="E26" s="122" t="s">
        <v>376</v>
      </c>
      <c r="F26" s="122" t="s">
        <v>377</v>
      </c>
      <c r="G26" s="123">
        <v>35000</v>
      </c>
      <c r="H26" s="84">
        <v>105000</v>
      </c>
      <c r="I26" s="84">
        <v>105000</v>
      </c>
      <c r="J26" s="84"/>
      <c r="K26" s="84"/>
      <c r="L26" s="84"/>
      <c r="M26" s="84"/>
      <c r="N26" s="84">
        <v>105000</v>
      </c>
      <c r="O26" s="84">
        <v>105000</v>
      </c>
      <c r="P26" s="84"/>
      <c r="Q26" s="84"/>
      <c r="R26" s="84"/>
      <c r="S26" s="84"/>
    </row>
    <row r="27" ht="21" customHeight="1" spans="1:19">
      <c r="A27" s="120" t="s">
        <v>193</v>
      </c>
      <c r="B27" s="121" t="s">
        <v>70</v>
      </c>
      <c r="C27" s="121" t="s">
        <v>288</v>
      </c>
      <c r="D27" s="122" t="s">
        <v>378</v>
      </c>
      <c r="E27" s="122" t="s">
        <v>379</v>
      </c>
      <c r="F27" s="122" t="s">
        <v>307</v>
      </c>
      <c r="G27" s="123">
        <v>1</v>
      </c>
      <c r="H27" s="84"/>
      <c r="I27" s="84">
        <v>40000</v>
      </c>
      <c r="J27" s="84"/>
      <c r="K27" s="84"/>
      <c r="L27" s="84"/>
      <c r="M27" s="84"/>
      <c r="N27" s="84">
        <v>40000</v>
      </c>
      <c r="O27" s="84">
        <v>40000</v>
      </c>
      <c r="P27" s="84"/>
      <c r="Q27" s="84"/>
      <c r="R27" s="84"/>
      <c r="S27" s="84"/>
    </row>
    <row r="28" ht="21" customHeight="1" spans="1:19">
      <c r="A28" s="124" t="s">
        <v>165</v>
      </c>
      <c r="B28" s="125"/>
      <c r="C28" s="125"/>
      <c r="D28" s="126"/>
      <c r="E28" s="126"/>
      <c r="F28" s="126"/>
      <c r="G28" s="127"/>
      <c r="H28" s="84">
        <v>386349</v>
      </c>
      <c r="I28" s="84">
        <v>5871349</v>
      </c>
      <c r="J28" s="84">
        <v>237349</v>
      </c>
      <c r="K28" s="84"/>
      <c r="L28" s="84"/>
      <c r="M28" s="84"/>
      <c r="N28" s="84">
        <v>5634000</v>
      </c>
      <c r="O28" s="84">
        <v>5634000</v>
      </c>
      <c r="P28" s="84"/>
      <c r="Q28" s="84"/>
      <c r="R28" s="84"/>
      <c r="S28" s="84"/>
    </row>
    <row r="29" ht="21" customHeight="1" spans="1:19">
      <c r="A29" s="117" t="s">
        <v>380</v>
      </c>
      <c r="B29" s="5"/>
      <c r="C29" s="5"/>
      <c r="D29" s="117"/>
      <c r="E29" s="117"/>
      <c r="F29" s="117"/>
      <c r="G29" s="128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</row>
  </sheetData>
  <mergeCells count="19">
    <mergeCell ref="A3:S3"/>
    <mergeCell ref="A4:H4"/>
    <mergeCell ref="I5:S5"/>
    <mergeCell ref="N6:S6"/>
    <mergeCell ref="A28:G28"/>
    <mergeCell ref="A29:S29"/>
    <mergeCell ref="A5:A7"/>
    <mergeCell ref="B5:B7"/>
    <mergeCell ref="C5:C7"/>
    <mergeCell ref="D5:D7"/>
    <mergeCell ref="E5:E7"/>
    <mergeCell ref="F5:F7"/>
    <mergeCell ref="G5:G7"/>
    <mergeCell ref="H5:H7"/>
    <mergeCell ref="I6:I7"/>
    <mergeCell ref="J6:J7"/>
    <mergeCell ref="K6:K7"/>
    <mergeCell ref="L6:L7"/>
    <mergeCell ref="M6:M7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T11"/>
  <sheetViews>
    <sheetView showZeros="0" workbookViewId="0">
      <pane ySplit="1" topLeftCell="A2" activePane="bottomLeft" state="frozen"/>
      <selection/>
      <selection pane="bottomLeft" activeCell="D14" sqref="D14"/>
    </sheetView>
  </sheetViews>
  <sheetFormatPr defaultColWidth="9.14166666666667" defaultRowHeight="14.25" customHeight="1"/>
  <cols>
    <col min="1" max="3" width="14" customWidth="1"/>
    <col min="4" max="4" width="20.375" customWidth="1"/>
    <col min="5" max="5" width="27.125" customWidth="1"/>
    <col min="6" max="20" width="16.875" customWidth="1"/>
  </cols>
  <sheetData>
    <row r="1" customHeight="1" spans="1:2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16.5" customHeight="1" spans="1:20">
      <c r="A2" s="81"/>
      <c r="B2" s="91"/>
      <c r="C2" s="91"/>
      <c r="D2" s="91"/>
      <c r="E2" s="91"/>
      <c r="F2" s="91"/>
      <c r="G2" s="91"/>
      <c r="H2" s="81"/>
      <c r="I2" s="81"/>
      <c r="J2" s="81"/>
      <c r="K2" s="81"/>
      <c r="L2" s="81"/>
      <c r="M2" s="81"/>
      <c r="N2" s="104"/>
      <c r="O2" s="81"/>
      <c r="P2" s="81"/>
      <c r="Q2" s="91"/>
      <c r="R2" s="81"/>
      <c r="S2" s="113"/>
      <c r="T2" s="113" t="s">
        <v>381</v>
      </c>
    </row>
    <row r="3" ht="41.25" customHeight="1" spans="1:20">
      <c r="A3" s="77" t="str">
        <f>"2025"&amp;"年部门政府购买服务预算表"</f>
        <v>2025年部门政府购买服务预算表</v>
      </c>
      <c r="B3" s="68"/>
      <c r="C3" s="68"/>
      <c r="D3" s="68"/>
      <c r="E3" s="68"/>
      <c r="F3" s="68"/>
      <c r="G3" s="68"/>
      <c r="H3" s="92"/>
      <c r="I3" s="92"/>
      <c r="J3" s="92"/>
      <c r="K3" s="92"/>
      <c r="L3" s="92"/>
      <c r="M3" s="92"/>
      <c r="N3" s="105"/>
      <c r="O3" s="92"/>
      <c r="P3" s="92"/>
      <c r="Q3" s="68"/>
      <c r="R3" s="92"/>
      <c r="S3" s="105"/>
      <c r="T3" s="68"/>
    </row>
    <row r="4" ht="22.5" customHeight="1" spans="1:20">
      <c r="A4" s="78" t="str">
        <f>"单位名称："&amp;"昆明市官渡区妇幼健康服务中心"</f>
        <v>单位名称：昆明市官渡区妇幼健康服务中心</v>
      </c>
      <c r="B4" s="93"/>
      <c r="C4" s="93"/>
      <c r="D4" s="93"/>
      <c r="E4" s="93"/>
      <c r="F4" s="93"/>
      <c r="G4" s="93"/>
      <c r="H4" s="79"/>
      <c r="I4" s="79"/>
      <c r="J4" s="79"/>
      <c r="K4" s="79"/>
      <c r="L4" s="79"/>
      <c r="M4" s="79"/>
      <c r="N4" s="104"/>
      <c r="O4" s="81"/>
      <c r="P4" s="81"/>
      <c r="Q4" s="91"/>
      <c r="R4" s="81"/>
      <c r="S4" s="114"/>
      <c r="T4" s="113" t="s">
        <v>1</v>
      </c>
    </row>
    <row r="5" ht="24" customHeight="1" spans="1:20">
      <c r="A5" s="10" t="s">
        <v>175</v>
      </c>
      <c r="B5" s="94" t="s">
        <v>176</v>
      </c>
      <c r="C5" s="94" t="s">
        <v>344</v>
      </c>
      <c r="D5" s="94" t="s">
        <v>382</v>
      </c>
      <c r="E5" s="94" t="s">
        <v>383</v>
      </c>
      <c r="F5" s="94" t="s">
        <v>384</v>
      </c>
      <c r="G5" s="94" t="s">
        <v>385</v>
      </c>
      <c r="H5" s="95" t="s">
        <v>386</v>
      </c>
      <c r="I5" s="95" t="s">
        <v>387</v>
      </c>
      <c r="J5" s="106" t="s">
        <v>183</v>
      </c>
      <c r="K5" s="106"/>
      <c r="L5" s="106"/>
      <c r="M5" s="106"/>
      <c r="N5" s="107"/>
      <c r="O5" s="106"/>
      <c r="P5" s="106"/>
      <c r="Q5" s="88"/>
      <c r="R5" s="106"/>
      <c r="S5" s="107"/>
      <c r="T5" s="89"/>
    </row>
    <row r="6" ht="24" customHeight="1" spans="1:20">
      <c r="A6" s="15"/>
      <c r="B6" s="96"/>
      <c r="C6" s="96"/>
      <c r="D6" s="96"/>
      <c r="E6" s="96"/>
      <c r="F6" s="96"/>
      <c r="G6" s="96"/>
      <c r="H6" s="97"/>
      <c r="I6" s="97"/>
      <c r="J6" s="97" t="s">
        <v>55</v>
      </c>
      <c r="K6" s="97" t="s">
        <v>58</v>
      </c>
      <c r="L6" s="97" t="s">
        <v>350</v>
      </c>
      <c r="M6" s="97" t="s">
        <v>351</v>
      </c>
      <c r="N6" s="108" t="s">
        <v>352</v>
      </c>
      <c r="O6" s="109" t="s">
        <v>353</v>
      </c>
      <c r="P6" s="109"/>
      <c r="Q6" s="115"/>
      <c r="R6" s="109"/>
      <c r="S6" s="116"/>
      <c r="T6" s="98"/>
    </row>
    <row r="7" ht="54" customHeight="1" spans="1:20">
      <c r="A7" s="18"/>
      <c r="B7" s="98"/>
      <c r="C7" s="98"/>
      <c r="D7" s="98"/>
      <c r="E7" s="98"/>
      <c r="F7" s="98"/>
      <c r="G7" s="98"/>
      <c r="H7" s="99"/>
      <c r="I7" s="99"/>
      <c r="J7" s="99"/>
      <c r="K7" s="99" t="s">
        <v>57</v>
      </c>
      <c r="L7" s="99"/>
      <c r="M7" s="99"/>
      <c r="N7" s="110"/>
      <c r="O7" s="99" t="s">
        <v>57</v>
      </c>
      <c r="P7" s="99" t="s">
        <v>64</v>
      </c>
      <c r="Q7" s="98" t="s">
        <v>65</v>
      </c>
      <c r="R7" s="99" t="s">
        <v>66</v>
      </c>
      <c r="S7" s="110" t="s">
        <v>67</v>
      </c>
      <c r="T7" s="98" t="s">
        <v>68</v>
      </c>
    </row>
    <row r="8" ht="17.25" customHeight="1" spans="1:20">
      <c r="A8" s="19">
        <v>1</v>
      </c>
      <c r="B8" s="98">
        <v>2</v>
      </c>
      <c r="C8" s="19">
        <v>3</v>
      </c>
      <c r="D8" s="19">
        <v>4</v>
      </c>
      <c r="E8" s="98">
        <v>5</v>
      </c>
      <c r="F8" s="19">
        <v>6</v>
      </c>
      <c r="G8" s="19">
        <v>7</v>
      </c>
      <c r="H8" s="98">
        <v>8</v>
      </c>
      <c r="I8" s="19">
        <v>9</v>
      </c>
      <c r="J8" s="19">
        <v>10</v>
      </c>
      <c r="K8" s="98">
        <v>11</v>
      </c>
      <c r="L8" s="19">
        <v>12</v>
      </c>
      <c r="M8" s="19">
        <v>13</v>
      </c>
      <c r="N8" s="98">
        <v>14</v>
      </c>
      <c r="O8" s="19">
        <v>15</v>
      </c>
      <c r="P8" s="19">
        <v>16</v>
      </c>
      <c r="Q8" s="98">
        <v>17</v>
      </c>
      <c r="R8" s="19">
        <v>18</v>
      </c>
      <c r="S8" s="19">
        <v>19</v>
      </c>
      <c r="T8" s="19">
        <v>20</v>
      </c>
    </row>
    <row r="9" ht="21" customHeight="1" spans="1:20">
      <c r="A9" s="73"/>
      <c r="B9" s="100"/>
      <c r="C9" s="100"/>
      <c r="D9" s="100"/>
      <c r="E9" s="100"/>
      <c r="F9" s="100"/>
      <c r="G9" s="100"/>
      <c r="H9" s="73"/>
      <c r="I9" s="111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</row>
    <row r="10" ht="21" customHeight="1" spans="1:20">
      <c r="A10" s="101" t="s">
        <v>165</v>
      </c>
      <c r="B10" s="102"/>
      <c r="C10" s="102"/>
      <c r="D10" s="102"/>
      <c r="E10" s="102"/>
      <c r="F10" s="102"/>
      <c r="G10" s="102"/>
      <c r="H10" s="103"/>
      <c r="I10" s="112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</row>
    <row r="11" ht="24" customHeight="1" spans="1:4">
      <c r="A11" s="27" t="s">
        <v>388</v>
      </c>
      <c r="B11" s="27"/>
      <c r="C11" s="27"/>
      <c r="D11" s="27"/>
    </row>
  </sheetData>
  <mergeCells count="20">
    <mergeCell ref="A3:T3"/>
    <mergeCell ref="A4:I4"/>
    <mergeCell ref="J5:T5"/>
    <mergeCell ref="O6:T6"/>
    <mergeCell ref="A10:I10"/>
    <mergeCell ref="A11:D11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6:J7"/>
    <mergeCell ref="K6:K7"/>
    <mergeCell ref="L6:L7"/>
    <mergeCell ref="M6:M7"/>
    <mergeCell ref="N6:N7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X10"/>
  <sheetViews>
    <sheetView showZeros="0" topLeftCell="G1" workbookViewId="0">
      <pane ySplit="1" topLeftCell="A2" activePane="bottomLeft" state="frozen"/>
      <selection/>
      <selection pane="bottomLeft" activeCell="I19" sqref="I19"/>
    </sheetView>
  </sheetViews>
  <sheetFormatPr defaultColWidth="9.14166666666667" defaultRowHeight="14.25" customHeight="1"/>
  <cols>
    <col min="1" max="1" width="24.5" customWidth="1"/>
    <col min="2" max="24" width="20" customWidth="1"/>
  </cols>
  <sheetData>
    <row r="1" customHeight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17.25" customHeight="1" spans="4:24">
      <c r="D2" s="76"/>
      <c r="W2" s="3"/>
      <c r="X2" s="3" t="s">
        <v>389</v>
      </c>
    </row>
    <row r="3" ht="41.25" customHeight="1" spans="1:24">
      <c r="A3" s="77" t="str">
        <f>"2025"&amp;"年对下转移支付预算表"</f>
        <v>2025年对下转移支付预算表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68"/>
      <c r="X3" s="68"/>
    </row>
    <row r="4" ht="18" customHeight="1" spans="1:24">
      <c r="A4" s="78" t="str">
        <f>"单位名称："&amp;"昆明市官渡区妇幼健康服务中心"</f>
        <v>单位名称：昆明市官渡区妇幼健康服务中心</v>
      </c>
      <c r="B4" s="79"/>
      <c r="C4" s="79"/>
      <c r="D4" s="80"/>
      <c r="E4" s="81"/>
      <c r="F4" s="81"/>
      <c r="G4" s="81"/>
      <c r="H4" s="81"/>
      <c r="I4" s="81"/>
      <c r="W4" s="8"/>
      <c r="X4" s="8" t="s">
        <v>1</v>
      </c>
    </row>
    <row r="5" ht="19.5" customHeight="1" spans="1:24">
      <c r="A5" s="28" t="s">
        <v>390</v>
      </c>
      <c r="B5" s="11" t="s">
        <v>183</v>
      </c>
      <c r="C5" s="12"/>
      <c r="D5" s="12"/>
      <c r="E5" s="11" t="s">
        <v>391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88"/>
      <c r="X5" s="89"/>
    </row>
    <row r="6" ht="40.5" customHeight="1" spans="1:24">
      <c r="A6" s="19"/>
      <c r="B6" s="29" t="s">
        <v>55</v>
      </c>
      <c r="C6" s="10" t="s">
        <v>58</v>
      </c>
      <c r="D6" s="82" t="s">
        <v>350</v>
      </c>
      <c r="E6" s="49" t="s">
        <v>392</v>
      </c>
      <c r="F6" s="49" t="s">
        <v>393</v>
      </c>
      <c r="G6" s="49" t="s">
        <v>394</v>
      </c>
      <c r="H6" s="49" t="s">
        <v>395</v>
      </c>
      <c r="I6" s="49" t="s">
        <v>396</v>
      </c>
      <c r="J6" s="49" t="s">
        <v>397</v>
      </c>
      <c r="K6" s="49" t="s">
        <v>398</v>
      </c>
      <c r="L6" s="49" t="s">
        <v>399</v>
      </c>
      <c r="M6" s="49" t="s">
        <v>400</v>
      </c>
      <c r="N6" s="49" t="s">
        <v>401</v>
      </c>
      <c r="O6" s="49" t="s">
        <v>402</v>
      </c>
      <c r="P6" s="49" t="s">
        <v>403</v>
      </c>
      <c r="Q6" s="49" t="s">
        <v>404</v>
      </c>
      <c r="R6" s="49" t="s">
        <v>405</v>
      </c>
      <c r="S6" s="49" t="s">
        <v>406</v>
      </c>
      <c r="T6" s="49" t="s">
        <v>407</v>
      </c>
      <c r="U6" s="49" t="s">
        <v>408</v>
      </c>
      <c r="V6" s="49" t="s">
        <v>409</v>
      </c>
      <c r="W6" s="49" t="s">
        <v>410</v>
      </c>
      <c r="X6" s="90" t="s">
        <v>411</v>
      </c>
    </row>
    <row r="7" ht="19.5" customHeight="1" spans="1:24">
      <c r="A7" s="20">
        <v>1</v>
      </c>
      <c r="B7" s="20">
        <v>2</v>
      </c>
      <c r="C7" s="20">
        <v>3</v>
      </c>
      <c r="D7" s="83">
        <v>4</v>
      </c>
      <c r="E7" s="37">
        <v>5</v>
      </c>
      <c r="F7" s="20">
        <v>6</v>
      </c>
      <c r="G7" s="20">
        <v>7</v>
      </c>
      <c r="H7" s="83">
        <v>8</v>
      </c>
      <c r="I7" s="20">
        <v>9</v>
      </c>
      <c r="J7" s="20">
        <v>10</v>
      </c>
      <c r="K7" s="20">
        <v>11</v>
      </c>
      <c r="L7" s="83">
        <v>12</v>
      </c>
      <c r="M7" s="20">
        <v>13</v>
      </c>
      <c r="N7" s="20">
        <v>14</v>
      </c>
      <c r="O7" s="20">
        <v>15</v>
      </c>
      <c r="P7" s="83">
        <v>16</v>
      </c>
      <c r="Q7" s="20">
        <v>17</v>
      </c>
      <c r="R7" s="20">
        <v>18</v>
      </c>
      <c r="S7" s="20">
        <v>19</v>
      </c>
      <c r="T7" s="83">
        <v>20</v>
      </c>
      <c r="U7" s="83">
        <v>21</v>
      </c>
      <c r="V7" s="83">
        <v>22</v>
      </c>
      <c r="W7" s="37">
        <v>23</v>
      </c>
      <c r="X7" s="37">
        <v>24</v>
      </c>
    </row>
    <row r="8" ht="19.5" customHeight="1" spans="1:24">
      <c r="A8" s="30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</row>
    <row r="9" ht="19.5" customHeight="1" spans="1:24">
      <c r="A9" s="85"/>
      <c r="B9" s="86"/>
      <c r="C9" s="87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</row>
    <row r="10" ht="22" customHeight="1" spans="1:3">
      <c r="A10" s="27" t="s">
        <v>412</v>
      </c>
      <c r="B10" s="27"/>
      <c r="C10" s="27"/>
    </row>
  </sheetData>
  <mergeCells count="6">
    <mergeCell ref="A3:X3"/>
    <mergeCell ref="A4:I4"/>
    <mergeCell ref="B5:D5"/>
    <mergeCell ref="E5:X5"/>
    <mergeCell ref="A10:C10"/>
    <mergeCell ref="A5:A6"/>
  </mergeCells>
  <printOptions horizontalCentered="1"/>
  <pageMargins left="0.96" right="0.96" top="0.72" bottom="0.72" header="0" footer="0"/>
  <pageSetup paperSize="9" scale="57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9"/>
  <sheetViews>
    <sheetView showZeros="0" workbookViewId="0">
      <pane ySplit="1" topLeftCell="A2" activePane="bottomLeft" state="frozen"/>
      <selection/>
      <selection pane="bottomLeft" activeCell="E10" sqref="E10"/>
    </sheetView>
  </sheetViews>
  <sheetFormatPr defaultColWidth="9.14166666666667" defaultRowHeight="12" customHeight="1"/>
  <cols>
    <col min="1" max="2" width="18.625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customHeight="1" spans="1:10">
      <c r="A1" s="1"/>
      <c r="B1" s="1"/>
      <c r="C1" s="1"/>
      <c r="D1" s="1"/>
      <c r="E1" s="1"/>
      <c r="F1" s="1"/>
      <c r="G1" s="1"/>
      <c r="H1" s="1"/>
      <c r="I1" s="1"/>
      <c r="J1" s="1"/>
    </row>
    <row r="2" ht="16.5" customHeight="1" spans="10:10">
      <c r="J2" s="3" t="s">
        <v>413</v>
      </c>
    </row>
    <row r="3" ht="41.25" customHeight="1" spans="1:10">
      <c r="A3" s="67" t="str">
        <f>"2025"&amp;"年对下转移支付绩效目标表"</f>
        <v>2025年对下转移支付绩效目标表</v>
      </c>
      <c r="B3" s="4"/>
      <c r="C3" s="4"/>
      <c r="D3" s="4"/>
      <c r="E3" s="4"/>
      <c r="F3" s="68"/>
      <c r="G3" s="4"/>
      <c r="H3" s="68"/>
      <c r="I3" s="68"/>
      <c r="J3" s="4"/>
    </row>
    <row r="4" ht="17.25" customHeight="1" spans="1:1">
      <c r="A4" s="5" t="str">
        <f>"单位名称："&amp;"昆明市官渡区妇幼健康服务中心"</f>
        <v>单位名称：昆明市官渡区妇幼健康服务中心</v>
      </c>
    </row>
    <row r="5" ht="44.25" customHeight="1" spans="1:10">
      <c r="A5" s="69" t="s">
        <v>390</v>
      </c>
      <c r="B5" s="69" t="s">
        <v>292</v>
      </c>
      <c r="C5" s="69" t="s">
        <v>293</v>
      </c>
      <c r="D5" s="69" t="s">
        <v>294</v>
      </c>
      <c r="E5" s="69" t="s">
        <v>295</v>
      </c>
      <c r="F5" s="70" t="s">
        <v>296</v>
      </c>
      <c r="G5" s="69" t="s">
        <v>297</v>
      </c>
      <c r="H5" s="70" t="s">
        <v>298</v>
      </c>
      <c r="I5" s="70" t="s">
        <v>299</v>
      </c>
      <c r="J5" s="69" t="s">
        <v>300</v>
      </c>
    </row>
    <row r="6" ht="14.25" customHeight="1" spans="1:10">
      <c r="A6" s="69">
        <v>1</v>
      </c>
      <c r="B6" s="69">
        <v>2</v>
      </c>
      <c r="C6" s="69">
        <v>3</v>
      </c>
      <c r="D6" s="69">
        <v>4</v>
      </c>
      <c r="E6" s="69">
        <v>5</v>
      </c>
      <c r="F6" s="70">
        <v>6</v>
      </c>
      <c r="G6" s="69">
        <v>7</v>
      </c>
      <c r="H6" s="70">
        <v>8</v>
      </c>
      <c r="I6" s="70">
        <v>9</v>
      </c>
      <c r="J6" s="69">
        <v>10</v>
      </c>
    </row>
    <row r="7" ht="42" customHeight="1" spans="1:10">
      <c r="A7" s="30"/>
      <c r="B7" s="71"/>
      <c r="C7" s="71"/>
      <c r="D7" s="71"/>
      <c r="E7" s="55"/>
      <c r="F7" s="72"/>
      <c r="G7" s="55"/>
      <c r="H7" s="72"/>
      <c r="I7" s="72"/>
      <c r="J7" s="55"/>
    </row>
    <row r="8" ht="42" customHeight="1" spans="1:10">
      <c r="A8" s="73"/>
      <c r="B8" s="74"/>
      <c r="C8" s="74"/>
      <c r="D8" s="75"/>
      <c r="E8" s="30"/>
      <c r="F8" s="21"/>
      <c r="G8" s="30"/>
      <c r="H8" s="21"/>
      <c r="I8" s="21"/>
      <c r="J8" s="30"/>
    </row>
    <row r="9" ht="27" customHeight="1" spans="1:4">
      <c r="A9" s="65" t="s">
        <v>414</v>
      </c>
      <c r="B9" s="65"/>
      <c r="C9" s="65"/>
      <c r="D9" s="65"/>
    </row>
  </sheetData>
  <mergeCells count="3">
    <mergeCell ref="A3:J3"/>
    <mergeCell ref="A4:H4"/>
    <mergeCell ref="A9:D9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I10"/>
  <sheetViews>
    <sheetView showZeros="0" workbookViewId="0">
      <pane ySplit="1" topLeftCell="A2" activePane="bottomLeft" state="frozen"/>
      <selection/>
      <selection pane="bottomLeft" activeCell="B7" sqref="B7"/>
    </sheetView>
  </sheetViews>
  <sheetFormatPr defaultColWidth="10.425" defaultRowHeight="14.25" customHeight="1"/>
  <cols>
    <col min="1" max="3" width="33.7083333333333" customWidth="1"/>
    <col min="4" max="4" width="45.575" customWidth="1"/>
    <col min="5" max="5" width="27.575" customWidth="1"/>
    <col min="6" max="6" width="21.7083333333333" customWidth="1"/>
    <col min="7" max="9" width="26.2833333333333" customWidth="1"/>
  </cols>
  <sheetData>
    <row r="1" customHeight="1" spans="1:9">
      <c r="A1" s="1"/>
      <c r="B1" s="1"/>
      <c r="C1" s="1"/>
      <c r="D1" s="1"/>
      <c r="E1" s="1"/>
      <c r="F1" s="1"/>
      <c r="G1" s="1"/>
      <c r="H1" s="1"/>
      <c r="I1" s="1"/>
    </row>
    <row r="2" customHeight="1" spans="1:9">
      <c r="A2" s="39" t="s">
        <v>415</v>
      </c>
      <c r="B2" s="40"/>
      <c r="C2" s="40"/>
      <c r="D2" s="41"/>
      <c r="E2" s="41"/>
      <c r="F2" s="41"/>
      <c r="G2" s="40"/>
      <c r="H2" s="40"/>
      <c r="I2" s="41"/>
    </row>
    <row r="3" ht="41.25" customHeight="1" spans="1:9">
      <c r="A3" s="42" t="str">
        <f>"2025"&amp;"年新增资产配置预算表"</f>
        <v>2025年新增资产配置预算表</v>
      </c>
      <c r="B3" s="43"/>
      <c r="C3" s="43"/>
      <c r="D3" s="44"/>
      <c r="E3" s="44"/>
      <c r="F3" s="44"/>
      <c r="G3" s="43"/>
      <c r="H3" s="43"/>
      <c r="I3" s="44"/>
    </row>
    <row r="4" customHeight="1" spans="1:9">
      <c r="A4" s="45" t="str">
        <f>"单位名称："&amp;"昆明市官渡区妇幼健康服务中心"</f>
        <v>单位名称：昆明市官渡区妇幼健康服务中心</v>
      </c>
      <c r="B4" s="46"/>
      <c r="C4" s="46"/>
      <c r="D4" s="47"/>
      <c r="F4" s="44"/>
      <c r="G4" s="43"/>
      <c r="H4" s="43"/>
      <c r="I4" s="66" t="s">
        <v>1</v>
      </c>
    </row>
    <row r="5" ht="28.5" customHeight="1" spans="1:9">
      <c r="A5" s="48" t="s">
        <v>175</v>
      </c>
      <c r="B5" s="49" t="s">
        <v>176</v>
      </c>
      <c r="C5" s="50" t="s">
        <v>416</v>
      </c>
      <c r="D5" s="48" t="s">
        <v>417</v>
      </c>
      <c r="E5" s="48" t="s">
        <v>418</v>
      </c>
      <c r="F5" s="48" t="s">
        <v>419</v>
      </c>
      <c r="G5" s="49" t="s">
        <v>420</v>
      </c>
      <c r="H5" s="37"/>
      <c r="I5" s="48"/>
    </row>
    <row r="6" ht="21" customHeight="1" spans="1:9">
      <c r="A6" s="50"/>
      <c r="B6" s="51"/>
      <c r="C6" s="51"/>
      <c r="D6" s="52"/>
      <c r="E6" s="51"/>
      <c r="F6" s="51"/>
      <c r="G6" s="49" t="s">
        <v>348</v>
      </c>
      <c r="H6" s="49" t="s">
        <v>421</v>
      </c>
      <c r="I6" s="49" t="s">
        <v>422</v>
      </c>
    </row>
    <row r="7" ht="17.25" customHeight="1" spans="1:9">
      <c r="A7" s="53" t="s">
        <v>82</v>
      </c>
      <c r="B7" s="54"/>
      <c r="C7" s="53">
        <v>2</v>
      </c>
      <c r="D7" s="55">
        <v>3</v>
      </c>
      <c r="E7" s="53">
        <v>4</v>
      </c>
      <c r="F7" s="54">
        <v>5</v>
      </c>
      <c r="G7" s="56">
        <v>6</v>
      </c>
      <c r="H7" s="55">
        <v>7</v>
      </c>
      <c r="I7" s="55">
        <v>8</v>
      </c>
    </row>
    <row r="8" ht="19.5" customHeight="1" spans="1:9">
      <c r="A8" s="57"/>
      <c r="B8" s="32"/>
      <c r="C8" s="32"/>
      <c r="D8" s="30"/>
      <c r="E8" s="21"/>
      <c r="F8" s="56"/>
      <c r="G8" s="58"/>
      <c r="H8" s="59"/>
      <c r="I8" s="59"/>
    </row>
    <row r="9" ht="19.5" customHeight="1" spans="1:9">
      <c r="A9" s="60" t="s">
        <v>55</v>
      </c>
      <c r="B9" s="61"/>
      <c r="C9" s="61"/>
      <c r="D9" s="62"/>
      <c r="E9" s="63"/>
      <c r="F9" s="64"/>
      <c r="G9" s="58"/>
      <c r="H9" s="59"/>
      <c r="I9" s="59"/>
    </row>
    <row r="10" ht="21" customHeight="1" spans="1:2">
      <c r="A10" s="65" t="s">
        <v>423</v>
      </c>
      <c r="B10" s="65"/>
    </row>
  </sheetData>
  <mergeCells count="12">
    <mergeCell ref="A2:I2"/>
    <mergeCell ref="A3:I3"/>
    <mergeCell ref="A4:C4"/>
    <mergeCell ref="G5:I5"/>
    <mergeCell ref="A9:F9"/>
    <mergeCell ref="A10:B10"/>
    <mergeCell ref="A5:A6"/>
    <mergeCell ref="B5:B6"/>
    <mergeCell ref="C5:C6"/>
    <mergeCell ref="D5:D6"/>
    <mergeCell ref="E5:E6"/>
    <mergeCell ref="F5:F6"/>
  </mergeCells>
  <pageMargins left="0.67" right="0.67" top="0.72" bottom="0.72" header="0.28" footer="0.28"/>
  <pageSetup paperSize="9" fitToWidth="0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2"/>
  <sheetViews>
    <sheetView showZeros="0" workbookViewId="0">
      <pane ySplit="1" topLeftCell="A2" activePane="bottomLeft" state="frozen"/>
      <selection/>
      <selection pane="bottomLeft" activeCell="A12" sqref="A12:C12"/>
    </sheetView>
  </sheetViews>
  <sheetFormatPr defaultColWidth="9.14166666666667" defaultRowHeight="14.25" customHeight="1"/>
  <cols>
    <col min="1" max="3" width="19.5" customWidth="1"/>
    <col min="4" max="4" width="11.1416666666667" customWidth="1"/>
    <col min="5" max="5" width="17.7083333333333" customWidth="1"/>
    <col min="6" max="6" width="9.85" customWidth="1"/>
    <col min="7" max="7" width="17.7083333333333" customWidth="1"/>
    <col min="8" max="11" width="23.1416666666667" customWidth="1"/>
  </cols>
  <sheetData>
    <row r="1" customHeight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customHeight="1" spans="4:11">
      <c r="D2" s="2"/>
      <c r="E2" s="2"/>
      <c r="F2" s="2"/>
      <c r="G2" s="2"/>
      <c r="K2" s="3" t="s">
        <v>424</v>
      </c>
    </row>
    <row r="3" ht="41.25" customHeight="1" spans="1:11">
      <c r="A3" s="4" t="str">
        <f>"2025"&amp;"年上级转移支付补助项目支出预算表"</f>
        <v>2025年上级转移支付补助项目支出预算表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13.5" customHeight="1" spans="1:11">
      <c r="A4" s="5" t="str">
        <f>"单位名称："&amp;"昆明市官渡区妇幼健康服务中心"</f>
        <v>单位名称：昆明市官渡区妇幼健康服务中心</v>
      </c>
      <c r="B4" s="6"/>
      <c r="C4" s="6"/>
      <c r="D4" s="6"/>
      <c r="E4" s="6"/>
      <c r="F4" s="6"/>
      <c r="G4" s="6"/>
      <c r="H4" s="7"/>
      <c r="I4" s="7"/>
      <c r="J4" s="7"/>
      <c r="K4" s="8" t="s">
        <v>1</v>
      </c>
    </row>
    <row r="5" ht="21.75" customHeight="1" spans="1:11">
      <c r="A5" s="9" t="s">
        <v>260</v>
      </c>
      <c r="B5" s="9" t="s">
        <v>178</v>
      </c>
      <c r="C5" s="9" t="s">
        <v>261</v>
      </c>
      <c r="D5" s="10" t="s">
        <v>179</v>
      </c>
      <c r="E5" s="10" t="s">
        <v>180</v>
      </c>
      <c r="F5" s="10" t="s">
        <v>262</v>
      </c>
      <c r="G5" s="10" t="s">
        <v>263</v>
      </c>
      <c r="H5" s="28" t="s">
        <v>55</v>
      </c>
      <c r="I5" s="11" t="s">
        <v>425</v>
      </c>
      <c r="J5" s="12"/>
      <c r="K5" s="13"/>
    </row>
    <row r="6" ht="21.75" customHeight="1" spans="1:11">
      <c r="A6" s="14"/>
      <c r="B6" s="14"/>
      <c r="C6" s="14"/>
      <c r="D6" s="15"/>
      <c r="E6" s="15"/>
      <c r="F6" s="15"/>
      <c r="G6" s="15"/>
      <c r="H6" s="29"/>
      <c r="I6" s="10" t="s">
        <v>58</v>
      </c>
      <c r="J6" s="10" t="s">
        <v>59</v>
      </c>
      <c r="K6" s="10" t="s">
        <v>60</v>
      </c>
    </row>
    <row r="7" ht="40.5" customHeight="1" spans="1:11">
      <c r="A7" s="17"/>
      <c r="B7" s="17"/>
      <c r="C7" s="17"/>
      <c r="D7" s="18"/>
      <c r="E7" s="18"/>
      <c r="F7" s="18"/>
      <c r="G7" s="18"/>
      <c r="H7" s="19"/>
      <c r="I7" s="18" t="s">
        <v>57</v>
      </c>
      <c r="J7" s="18"/>
      <c r="K7" s="18"/>
    </row>
    <row r="8" ht="15" customHeight="1" spans="1:11">
      <c r="A8" s="20">
        <v>1</v>
      </c>
      <c r="B8" s="20">
        <v>2</v>
      </c>
      <c r="C8" s="20">
        <v>3</v>
      </c>
      <c r="D8" s="20">
        <v>4</v>
      </c>
      <c r="E8" s="20">
        <v>5</v>
      </c>
      <c r="F8" s="20">
        <v>6</v>
      </c>
      <c r="G8" s="20">
        <v>7</v>
      </c>
      <c r="H8" s="20">
        <v>8</v>
      </c>
      <c r="I8" s="20">
        <v>9</v>
      </c>
      <c r="J8" s="37">
        <v>10</v>
      </c>
      <c r="K8" s="37">
        <v>11</v>
      </c>
    </row>
    <row r="9" ht="18.75" customHeight="1" spans="1:11">
      <c r="A9" s="30"/>
      <c r="B9" s="21"/>
      <c r="C9" s="30"/>
      <c r="D9" s="30"/>
      <c r="E9" s="30"/>
      <c r="F9" s="30"/>
      <c r="G9" s="30"/>
      <c r="H9" s="31"/>
      <c r="I9" s="38"/>
      <c r="J9" s="38"/>
      <c r="K9" s="31"/>
    </row>
    <row r="10" ht="18.75" customHeight="1" spans="1:11">
      <c r="A10" s="32"/>
      <c r="B10" s="21"/>
      <c r="C10" s="21"/>
      <c r="D10" s="21"/>
      <c r="E10" s="21"/>
      <c r="F10" s="21"/>
      <c r="G10" s="21"/>
      <c r="H10" s="23"/>
      <c r="I10" s="23"/>
      <c r="J10" s="23"/>
      <c r="K10" s="31"/>
    </row>
    <row r="11" ht="18.75" customHeight="1" spans="1:11">
      <c r="A11" s="33" t="s">
        <v>165</v>
      </c>
      <c r="B11" s="34"/>
      <c r="C11" s="34"/>
      <c r="D11" s="34"/>
      <c r="E11" s="34"/>
      <c r="F11" s="34"/>
      <c r="G11" s="35"/>
      <c r="H11" s="23"/>
      <c r="I11" s="23"/>
      <c r="J11" s="23"/>
      <c r="K11" s="31"/>
    </row>
    <row r="12" ht="18" customHeight="1" spans="1:3">
      <c r="A12" s="36" t="s">
        <v>426</v>
      </c>
      <c r="B12" s="36"/>
      <c r="C12" s="36"/>
    </row>
  </sheetData>
  <mergeCells count="16">
    <mergeCell ref="A3:K3"/>
    <mergeCell ref="A4:G4"/>
    <mergeCell ref="I5:K5"/>
    <mergeCell ref="A11:G11"/>
    <mergeCell ref="A12:C12"/>
    <mergeCell ref="A5:A7"/>
    <mergeCell ref="B5:B7"/>
    <mergeCell ref="C5:C7"/>
    <mergeCell ref="D5:D7"/>
    <mergeCell ref="E5:E7"/>
    <mergeCell ref="F5:F7"/>
    <mergeCell ref="G5:G7"/>
    <mergeCell ref="H5:H7"/>
    <mergeCell ref="I6:I7"/>
    <mergeCell ref="J6:J7"/>
    <mergeCell ref="K6:K7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2"/>
  <sheetViews>
    <sheetView showZeros="0" workbookViewId="0">
      <pane ySplit="1" topLeftCell="A2" activePane="bottomLeft" state="frozen"/>
      <selection/>
      <selection pane="bottomLeft" activeCell="D16" sqref="D16"/>
    </sheetView>
  </sheetViews>
  <sheetFormatPr defaultColWidth="9.14166666666667" defaultRowHeight="14.25" customHeight="1" outlineLevelCol="6"/>
  <cols>
    <col min="1" max="4" width="23.375" customWidth="1"/>
    <col min="5" max="7" width="23.85" customWidth="1"/>
  </cols>
  <sheetData>
    <row r="1" customHeight="1" spans="1:7">
      <c r="A1" s="1"/>
      <c r="B1" s="1"/>
      <c r="C1" s="1"/>
      <c r="D1" s="1"/>
      <c r="E1" s="1"/>
      <c r="F1" s="1"/>
      <c r="G1" s="1"/>
    </row>
    <row r="2" ht="13.5" customHeight="1" spans="4:7">
      <c r="D2" s="2"/>
      <c r="G2" s="3" t="s">
        <v>427</v>
      </c>
    </row>
    <row r="3" ht="41.25" customHeight="1" spans="1:7">
      <c r="A3" s="4" t="str">
        <f>"2025"&amp;"年部门项目中期规划预算表"</f>
        <v>2025年部门项目中期规划预算表</v>
      </c>
      <c r="B3" s="4"/>
      <c r="C3" s="4"/>
      <c r="D3" s="4"/>
      <c r="E3" s="4"/>
      <c r="F3" s="4"/>
      <c r="G3" s="4"/>
    </row>
    <row r="4" ht="13.5" customHeight="1" spans="1:7">
      <c r="A4" s="5" t="str">
        <f>"单位名称："&amp;"昆明市官渡区妇幼健康服务中心"</f>
        <v>单位名称：昆明市官渡区妇幼健康服务中心</v>
      </c>
      <c r="B4" s="6"/>
      <c r="C4" s="6"/>
      <c r="D4" s="6"/>
      <c r="E4" s="7"/>
      <c r="F4" s="7"/>
      <c r="G4" s="8" t="s">
        <v>1</v>
      </c>
    </row>
    <row r="5" ht="21.75" customHeight="1" spans="1:7">
      <c r="A5" s="9" t="s">
        <v>261</v>
      </c>
      <c r="B5" s="9" t="s">
        <v>260</v>
      </c>
      <c r="C5" s="9" t="s">
        <v>178</v>
      </c>
      <c r="D5" s="10" t="s">
        <v>428</v>
      </c>
      <c r="E5" s="11" t="s">
        <v>58</v>
      </c>
      <c r="F5" s="12"/>
      <c r="G5" s="13"/>
    </row>
    <row r="6" ht="21.75" customHeight="1" spans="1:7">
      <c r="A6" s="14"/>
      <c r="B6" s="14"/>
      <c r="C6" s="14"/>
      <c r="D6" s="15"/>
      <c r="E6" s="16" t="str">
        <f>"2025"&amp;"年"</f>
        <v>2025年</v>
      </c>
      <c r="F6" s="10" t="str">
        <f>("2025"+1)&amp;"年"</f>
        <v>2026年</v>
      </c>
      <c r="G6" s="10" t="str">
        <f>("2025"+2)&amp;"年"</f>
        <v>2027年</v>
      </c>
    </row>
    <row r="7" ht="40.5" customHeight="1" spans="1:7">
      <c r="A7" s="17"/>
      <c r="B7" s="17"/>
      <c r="C7" s="17"/>
      <c r="D7" s="18"/>
      <c r="E7" s="19"/>
      <c r="F7" s="18" t="s">
        <v>57</v>
      </c>
      <c r="G7" s="18"/>
    </row>
    <row r="8" ht="15" customHeight="1" spans="1:7">
      <c r="A8" s="20">
        <v>1</v>
      </c>
      <c r="B8" s="20">
        <v>2</v>
      </c>
      <c r="C8" s="20">
        <v>3</v>
      </c>
      <c r="D8" s="20">
        <v>4</v>
      </c>
      <c r="E8" s="20">
        <v>5</v>
      </c>
      <c r="F8" s="20">
        <v>6</v>
      </c>
      <c r="G8" s="20">
        <v>7</v>
      </c>
    </row>
    <row r="9" ht="17.25" customHeight="1" spans="1:7">
      <c r="A9" s="21"/>
      <c r="B9" s="22"/>
      <c r="C9" s="22"/>
      <c r="D9" s="21"/>
      <c r="E9" s="23"/>
      <c r="F9" s="23"/>
      <c r="G9" s="23"/>
    </row>
    <row r="10" ht="18.75" customHeight="1" spans="1:7">
      <c r="A10" s="21"/>
      <c r="B10" s="21"/>
      <c r="C10" s="21"/>
      <c r="D10" s="21"/>
      <c r="E10" s="23"/>
      <c r="F10" s="23"/>
      <c r="G10" s="23"/>
    </row>
    <row r="11" ht="18.75" customHeight="1" spans="1:7">
      <c r="A11" s="24" t="s">
        <v>55</v>
      </c>
      <c r="B11" s="25" t="s">
        <v>429</v>
      </c>
      <c r="C11" s="25"/>
      <c r="D11" s="26"/>
      <c r="E11" s="23"/>
      <c r="F11" s="23"/>
      <c r="G11" s="23"/>
    </row>
    <row r="12" ht="17" customHeight="1" spans="1:4">
      <c r="A12" s="27" t="s">
        <v>430</v>
      </c>
      <c r="B12" s="27"/>
      <c r="C12" s="27"/>
      <c r="D12" s="27"/>
    </row>
  </sheetData>
  <mergeCells count="12">
    <mergeCell ref="A3:G3"/>
    <mergeCell ref="A4:D4"/>
    <mergeCell ref="E5:G5"/>
    <mergeCell ref="A11:D11"/>
    <mergeCell ref="A12:D12"/>
    <mergeCell ref="A5:A7"/>
    <mergeCell ref="B5:B7"/>
    <mergeCell ref="C5:C7"/>
    <mergeCell ref="D5:D7"/>
    <mergeCell ref="E6:E7"/>
    <mergeCell ref="F6:F7"/>
    <mergeCell ref="G6:G7"/>
  </mergeCells>
  <printOptions horizontalCentered="1"/>
  <pageMargins left="0.37" right="0.37" top="0.56" bottom="0.56" header="0.48" footer="0.48"/>
  <pageSetup paperSize="9" scale="5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对下转移支付预算表09-1</vt:lpstr>
      <vt:lpstr>对下转移支付绩效目标表09-2</vt:lpstr>
      <vt:lpstr>新增资产配置表10</vt:lpstr>
      <vt:lpstr>上级转移支付补助项目支出预算表11</vt:lpstr>
      <vt:lpstr>部门项目中期规划预算表12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2025-02-21T05:48:00Z</dcterms:created>
  <dcterms:modified xsi:type="dcterms:W3CDTF">2025-03-03T06:46:49Z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2EB34DE3A1754E658FFBB20F880A1347_12</vt:lpwstr>
  </property>
  <property fmtid="{D5CDD505-2E9C-101B-9397-08002B2CF9AE}" pid="3" name="KSOProductBuildVer">
    <vt:lpwstr>2052-12.1.0.20305</vt:lpwstr>
  </property>
</Properties>
</file>