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王金继\预算公开\2025年预算公开\2025年预算公开\2025年\上交表\"/>
    </mc:Choice>
  </mc:AlternateContent>
  <bookViews>
    <workbookView xWindow="0" yWindow="0" windowWidth="25596" windowHeight="12084" tabRatio="894" firstSheet="11" activeTab="16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</sheets>
  <definedNames>
    <definedName name="_xlnm.Print_Titles" localSheetId="0">'部门财务收支预算总表01-1'!$A:$A,'部门财务收支预算总表01-1'!$1:$1</definedName>
    <definedName name="_xlnm.Print_Titles" localSheetId="3">'部门财政拨款收支预算总表02-1'!$A:$A,'部门财政拨款收支预算总表02-1'!$1:$1</definedName>
    <definedName name="_xlnm.Print_Titles" localSheetId="6">部门基本支出预算表04!$A:$A,部门基本支出预算表04!$1:$1</definedName>
    <definedName name="_xlnm.Print_Titles" localSheetId="1">'部门收入预算表01-2'!$A:$A,'部门收入预算表01-2'!$1:$1</definedName>
    <definedName name="_xlnm.Print_Titles" localSheetId="8">'部门项目支出绩效目标表05-2'!$A:$A,'部门项目支出绩效目标表05-2'!$1:$1</definedName>
    <definedName name="_xlnm.Print_Titles" localSheetId="7">'部门项目支出预算表05-1'!$A:$A,'部门项目支出预算表05-1'!$1:$1</definedName>
    <definedName name="_xlnm.Print_Titles" localSheetId="16">部门项目中期规划预算表12!$A:$A,部门项目中期规划预算表12!$1:$1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9">部门政府性基金预算支出预算表06!$A:$A,部门政府性基金预算支出预算表06!$1:$6</definedName>
    <definedName name="_xlnm.Print_Titles" localSheetId="2">'部门支出预算表01-3'!$A:$A,'部门支出预算表01-3'!$1:$1</definedName>
    <definedName name="_xlnm.Print_Titles" localSheetId="13">'对下转移支付绩效目标表09-2'!$A:$A,'对下转移支付绩效目标表09-2'!$1:$1</definedName>
    <definedName name="_xlnm.Print_Titles" localSheetId="12">'对下转移支付预算表09-1'!$A:$A,'对下转移支付预算表09-1'!$1:$1</definedName>
    <definedName name="_xlnm.Print_Titles" localSheetId="15">上级转移支付补助项目支出预算表11!$A:$A,上级转移支付补助项目支出预算表11!$1:$1</definedName>
    <definedName name="_xlnm.Print_Titles" localSheetId="14">新增资产配置表10!$A:$A,新增资产配置表10!$1:$1</definedName>
    <definedName name="_xlnm.Print_Titles" localSheetId="5">一般公共预算“三公”经费支出预算表03!$A:$A,一般公共预算“三公”经费支出预算表03!$1:$1</definedName>
    <definedName name="_xlnm.Print_Titles" localSheetId="4">'一般公共预算支出预算表02-2'!$A:$A,'一般公共预算支出预算表02-2'!$1:$5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7" l="1"/>
  <c r="F6" i="17"/>
  <c r="E6" i="17"/>
  <c r="A3" i="17"/>
  <c r="A3" i="16"/>
  <c r="A3" i="15"/>
  <c r="A3" i="14"/>
  <c r="A3" i="13"/>
  <c r="A3" i="12"/>
  <c r="A3" i="11"/>
  <c r="A3" i="10"/>
  <c r="A3" i="9"/>
  <c r="A3" i="8"/>
  <c r="A3" i="7"/>
  <c r="A3" i="6"/>
  <c r="A3" i="5"/>
  <c r="A3" i="4"/>
  <c r="A3" i="3"/>
  <c r="A3" i="2"/>
  <c r="B37" i="1"/>
  <c r="A3" i="1"/>
</calcChain>
</file>

<file path=xl/sharedStrings.xml><?xml version="1.0" encoding="utf-8"?>
<sst xmlns="http://schemas.openxmlformats.org/spreadsheetml/2006/main" count="873" uniqueCount="377">
  <si>
    <t>预算01-1表</t>
  </si>
  <si>
    <t>单位名称：昆明市官渡区方旺小学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</si>
  <si>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</si>
  <si>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</si>
  <si>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</si>
  <si>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</si>
  <si>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</si>
  <si>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</si>
  <si>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</si>
  <si>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</si>
  <si>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</si>
  <si>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</si>
  <si>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</si>
  <si>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</si>
  <si>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</si>
  <si>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</si>
  <si>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</si>
  <si>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</si>
  <si>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</si>
  <si>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</si>
  <si>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</si>
  <si>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</si>
  <si>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</si>
  <si>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</si>
  <si>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</si>
  <si>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</si>
  <si>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</si>
  <si>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</si>
  <si>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</si>
  <si>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</si>
  <si>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</si>
  <si>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</si>
  <si>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</si>
  <si>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</si>
  <si>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</si>
  <si>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</si>
  <si>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</si>
  <si>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</si>
  <si>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</si>
  <si>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</si>
  <si>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</si>
  <si>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</si>
  <si>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</si>
  <si>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</si>
  <si>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</si>
  <si>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</si>
  <si>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</si>
  <si>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</si>
  <si>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</si>
  <si>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</si>
  <si>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</si>
  <si>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</si>
  <si>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</si>
  <si>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</si>
  <si>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</si>
  <si>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</si>
  <si>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</si>
  <si>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</si>
  <si>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</si>
  <si>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</si>
  <si>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</si>
  <si>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</si>
  <si>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</si>
  <si>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</si>
  <si>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</si>
  <si>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</si>
  <si>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</si>
  <si>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</si>
  <si>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</si>
  <si>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</si>
  <si>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昆明市官渡区方旺小学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</si>
  <si>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</si>
  <si>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</si>
  <si>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</si>
  <si>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</si>
  <si>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</si>
  <si>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</si>
  <si>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</si>
  <si>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</si>
  <si>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</si>
  <si>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</si>
  <si>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</si>
  <si>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</si>
  <si>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</si>
  <si>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</si>
  <si>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</si>
  <si>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</si>
  <si>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</si>
  <si>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</si>
  <si>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</si>
  <si>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</si>
  <si>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</si>
  <si>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</si>
  <si>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</si>
  <si>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</si>
  <si>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小学教育</t>
  </si>
  <si>
    <t>其他教育费附加安排的支出</t>
  </si>
  <si>
    <t>事业单位离退休</t>
  </si>
  <si>
    <t>机关事业单位基本养老保险缴费支出</t>
  </si>
  <si>
    <t>机关事业单位职业年金缴费支出</t>
  </si>
  <si>
    <t>事业单位医疗</t>
  </si>
  <si>
    <t>公务员医疗补助</t>
  </si>
  <si>
    <t>其他行政事业单位医疗支出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</si>
  <si>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</si>
  <si>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</si>
  <si>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</si>
  <si>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</si>
  <si>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</si>
  <si>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</si>
  <si>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</si>
  <si>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</si>
  <si>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</si>
  <si>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</si>
  <si>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</si>
  <si>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</si>
  <si>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</si>
  <si>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</si>
  <si>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</si>
  <si>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</si>
  <si>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</si>
  <si>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</si>
  <si>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</si>
  <si>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</si>
  <si>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</si>
  <si>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</si>
  <si>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</si>
  <si>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</si>
  <si>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</si>
  <si>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</si>
  <si>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</si>
  <si>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</si>
  <si>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</si>
  <si>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</si>
  <si>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</si>
  <si>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</si>
  <si>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</si>
  <si>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</si>
  <si>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</si>
  <si>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</si>
  <si>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</si>
  <si>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</si>
  <si>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</si>
  <si>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1</t>
  </si>
  <si>
    <t>2</t>
  </si>
  <si>
    <t>2050202</t>
  </si>
  <si>
    <t>2050999</t>
  </si>
  <si>
    <t>2080502</t>
  </si>
  <si>
    <t>2080505</t>
  </si>
  <si>
    <t>2080506</t>
  </si>
  <si>
    <t>2101102</t>
  </si>
  <si>
    <t>2101103</t>
  </si>
  <si>
    <t>2101199</t>
  </si>
  <si>
    <t>2210201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</si>
  <si>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</si>
  <si>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</si>
  <si>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</si>
  <si>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</si>
  <si>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</si>
  <si>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</si>
  <si>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</si>
  <si>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</si>
  <si>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昆明市官渡区方旺小学无一般公共预算"三公"经费支出预算，此表无数据。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</si>
  <si>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</si>
  <si>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</si>
  <si>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</si>
  <si>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</si>
  <si>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</si>
  <si>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</si>
  <si>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</si>
  <si>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</si>
  <si>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</si>
  <si>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</si>
  <si>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</si>
  <si>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</si>
  <si>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</si>
  <si>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</si>
  <si>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</si>
  <si>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</si>
  <si>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</si>
  <si>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</si>
  <si>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</si>
  <si>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昆明市官渡区教育体育局</t>
  </si>
  <si>
    <t>530111210000000002836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</si>
  <si>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</si>
  <si>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</si>
  <si>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</si>
  <si>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</si>
  <si>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</si>
  <si>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</si>
  <si>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</si>
  <si>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</si>
  <si>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</si>
  <si>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</si>
  <si>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</si>
  <si>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530111210000000002835</t>
  </si>
  <si>
    <t>事业人员工资支出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</si>
  <si>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</si>
  <si>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</si>
  <si>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</si>
  <si>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</si>
  <si>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</si>
  <si>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</si>
  <si>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</si>
  <si>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</si>
  <si>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530111210000000002837</t>
  </si>
  <si>
    <t>30113</t>
  </si>
  <si>
    <t>530111210000000002838</t>
  </si>
  <si>
    <t>对个人和家庭的补助</t>
  </si>
  <si>
    <t>30305</t>
  </si>
  <si>
    <t>生活补助</t>
  </si>
  <si>
    <t>530111231100001498529</t>
  </si>
  <si>
    <t>事业人员绩效奖励</t>
  </si>
  <si>
    <t>530111241100002125053</t>
  </si>
  <si>
    <t>其他人员支出</t>
  </si>
  <si>
    <t>30199</t>
  </si>
  <si>
    <t>其他工资福利支出</t>
  </si>
  <si>
    <t>530111241100002143530</t>
  </si>
  <si>
    <t>学校学生公用经费</t>
  </si>
  <si>
    <t>30201</t>
  </si>
  <si>
    <t>办公费</t>
  </si>
  <si>
    <t>一般公用支出</t>
  </si>
  <si>
    <t>30216</t>
  </si>
  <si>
    <t>培训费</t>
  </si>
  <si>
    <t>30229</t>
  </si>
  <si>
    <t>福利费</t>
  </si>
  <si>
    <t>30299</t>
  </si>
  <si>
    <t>其他商品和服务支出</t>
  </si>
  <si>
    <t>530111210000000002839</t>
  </si>
  <si>
    <t>工会经费</t>
  </si>
  <si>
    <t>30228</t>
  </si>
  <si>
    <t>530111241100002124990</t>
  </si>
  <si>
    <t>离退休干部走访慰问经费</t>
  </si>
  <si>
    <t>530111231100001498517</t>
  </si>
  <si>
    <t>离退休人员支出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</si>
  <si>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</si>
  <si>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</si>
  <si>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</si>
  <si>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</si>
  <si>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</si>
  <si>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</si>
  <si>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</si>
  <si>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311 专项业务类</t>
  </si>
  <si>
    <t>2025年义务教育课后服务财政补助资金</t>
  </si>
  <si>
    <t>30226</t>
  </si>
  <si>
    <t>劳务费</t>
  </si>
  <si>
    <t>2025年义务教育课后服务专项收费资金</t>
  </si>
  <si>
    <t>2025年收支专用账户全年上缴利息专项资金</t>
  </si>
  <si>
    <t>2299999</t>
  </si>
  <si>
    <t>30240</t>
  </si>
  <si>
    <t>税金及附加费用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</si>
  <si>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</si>
  <si>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</si>
  <si>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</si>
  <si>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</si>
  <si>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</si>
  <si>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</si>
  <si>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</si>
  <si>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</si>
  <si>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</si>
  <si>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</si>
  <si>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做好本部门人员、公用经费保障，按规定落实干部职工各项待遇，支持部门正常履职。</t>
  </si>
  <si>
    <t>产出指标</t>
  </si>
  <si>
    <t>数量指标</t>
  </si>
  <si>
    <t>工资福利发放事业人数</t>
  </si>
  <si>
    <t>=</t>
  </si>
  <si>
    <t>101</t>
  </si>
  <si>
    <t>人</t>
  </si>
  <si>
    <t>定量指标</t>
  </si>
  <si>
    <t xml:space="preserve">反映部门（单位）实际发放事业编制人员数量。工资福利包括：事业人员工资、社会保险、住房公积金、职业年金等。
</t>
  </si>
  <si>
    <t>效益指标</t>
  </si>
  <si>
    <t>社会效益</t>
  </si>
  <si>
    <t>部门运转</t>
  </si>
  <si>
    <t>正常运转</t>
  </si>
  <si>
    <t>定性指标</t>
  </si>
  <si>
    <t xml:space="preserve">反映部门（单位）运转情况。
</t>
  </si>
  <si>
    <t>满意度指标</t>
  </si>
  <si>
    <t>服务对象满意度</t>
  </si>
  <si>
    <t>单位人员满意度</t>
  </si>
  <si>
    <t>&gt;=</t>
  </si>
  <si>
    <t>90</t>
  </si>
  <si>
    <t>%</t>
  </si>
  <si>
    <t xml:space="preserve">反映部门（单位）人员对工资福利发放的满意程度。
</t>
  </si>
  <si>
    <t>社会公众满意度</t>
  </si>
  <si>
    <t xml:space="preserve">反映社会公众对部门（单位）履职情况的满意程度。
</t>
  </si>
  <si>
    <t>做好本部门人员、公用经费保障，按规定落实干部职工各项待遇，支持部门正常履职</t>
  </si>
  <si>
    <t>反映部门（单位）实际发放事业编制人员数量。工资福利包括：事业人员工资、社会保险、住房公积金、职业年金等。</t>
  </si>
  <si>
    <t>反映部门（单位）运转情况。</t>
  </si>
  <si>
    <t>反映部门（单位）人员对工资福利发放的满意程度。</t>
  </si>
  <si>
    <t>利息收入作为非税收入按规定全部上缴国库，不得截留、占用、挪用等。</t>
  </si>
  <si>
    <t>按实际产生金额上缴</t>
  </si>
  <si>
    <t>6000</t>
  </si>
  <si>
    <t>元</t>
  </si>
  <si>
    <t>按实际产生上缴</t>
  </si>
  <si>
    <t>质量指标</t>
  </si>
  <si>
    <t>按时上缴国库</t>
  </si>
  <si>
    <t>上缴</t>
  </si>
  <si>
    <t>按时上缴</t>
  </si>
  <si>
    <t>时效指标</t>
  </si>
  <si>
    <t>每个季度银行结息后</t>
  </si>
  <si>
    <t>经济效益</t>
  </si>
  <si>
    <t>及时上缴，盘活利息</t>
  </si>
  <si>
    <t>提高资金使用效率</t>
  </si>
  <si>
    <t>促进利息资金流动</t>
  </si>
  <si>
    <t>促进资金流动</t>
  </si>
  <si>
    <t>社会公众满意</t>
  </si>
  <si>
    <t>预算06表</t>
  </si>
  <si>
    <t>政府性基金预算支出预算表</t>
  </si>
  <si>
    <t>单位名称：昆明市发展和改革委员会</t>
  </si>
  <si>
    <t>政府性基金预算支出</t>
  </si>
  <si>
    <t>昆明市官渡区方旺小学无政府性基金支出预算，此表无数据。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</si>
  <si>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</si>
  <si>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</si>
  <si>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</si>
  <si>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</si>
  <si>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</si>
  <si>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</si>
  <si>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</si>
  <si>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</si>
  <si>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</si>
  <si>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</si>
  <si>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</si>
  <si>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备注：当面向中小企业预留资金大于合计时，面向中小企业预留资金为三年预计数。</t>
  </si>
  <si>
    <t>预算08表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</si>
  <si>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</si>
  <si>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</si>
  <si>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</si>
  <si>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</si>
  <si>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</si>
  <si>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</si>
  <si>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预算09-1表</t>
  </si>
  <si>
    <t>单位名称（项目）</t>
  </si>
  <si>
    <t>地区</t>
  </si>
  <si>
    <t>盘龙区</t>
  </si>
  <si>
    <t>五华区</t>
  </si>
  <si>
    <t>西山区</t>
  </si>
  <si>
    <t>官渡区</t>
  </si>
  <si>
    <t>呈贡区</t>
  </si>
  <si>
    <t>晋宁区</t>
  </si>
  <si>
    <t>东川区</t>
  </si>
  <si>
    <t>富民县</t>
  </si>
  <si>
    <t>宜良县</t>
  </si>
  <si>
    <t>石林县</t>
  </si>
  <si>
    <t>禄劝县</t>
  </si>
  <si>
    <t>寻甸县</t>
  </si>
  <si>
    <t>高新区</t>
  </si>
  <si>
    <t>滇池旅游度假区</t>
  </si>
  <si>
    <t>阳宗海管委会</t>
  </si>
  <si>
    <t>滇中新区</t>
  </si>
  <si>
    <t>安宁市</t>
  </si>
  <si>
    <t>经开区</t>
  </si>
  <si>
    <t>嵩明县</t>
  </si>
  <si>
    <t>磨憨经济合作区</t>
  </si>
  <si>
    <t>预算09-2表</t>
  </si>
  <si>
    <t xml:space="preserve">预算10表
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</si>
  <si>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</si>
  <si>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</si>
  <si>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</si>
  <si>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</si>
  <si>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</si>
  <si>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</si>
  <si>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</si>
  <si>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预算11表</t>
  </si>
  <si>
    <t>上级补助</t>
  </si>
  <si>
    <t>预算12表</t>
  </si>
  <si>
    <t>项目级次</t>
  </si>
  <si>
    <t/>
  </si>
  <si>
    <t>县级</t>
    <phoneticPr fontId="23" type="noConversion"/>
  </si>
  <si>
    <t>单位名称：昆明市官渡区方旺小学</t>
    <phoneticPr fontId="23" type="noConversion"/>
  </si>
  <si>
    <t>单位名称：昆明市官渡区方旺小学</t>
    <phoneticPr fontId="23" type="noConversion"/>
  </si>
  <si>
    <t>单位名称：昆明市官渡区方旺小学</t>
    <phoneticPr fontId="26" type="noConversion"/>
  </si>
  <si>
    <t>昆明市官渡区方旺小学无上级转移支付补助项目，此表无数据。</t>
    <phoneticPr fontId="23" type="noConversion"/>
  </si>
  <si>
    <t>昆明市官渡区方旺小学无新增资产配置，此表无数据。</t>
    <phoneticPr fontId="26" type="noConversion"/>
  </si>
  <si>
    <t>昆明市官渡区方旺小学无市对下转移支付，此表无数据。</t>
    <phoneticPr fontId="26" type="noConversion"/>
  </si>
  <si>
    <t>昆明市官渡区方旺小学无对下转移支付，此表无数据。</t>
    <phoneticPr fontId="26" type="noConversion"/>
  </si>
  <si>
    <t>昆明市官渡区方旺小学无政府购买服务，此表无数据。</t>
    <phoneticPr fontId="26" type="noConversion"/>
  </si>
  <si>
    <t>单位名称：昆明市官渡区方旺小学</t>
    <phoneticPr fontId="26" type="noConversion"/>
  </si>
  <si>
    <t>昆明市官渡区方旺小学无政府采购，此表无数据。</t>
    <phoneticPr fontId="2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</si>
</sst>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8" formatCode="yyyy\-mm\-dd"/>
    <numFmt numFmtId="179" formatCode="yyyy\-mm\-dd\ hh:mm:ss"/>
    <numFmt numFmtId="180" formatCode="#,##0;\-#,##0;;@"/>
    <numFmt numFmtId="181" formatCode="#,##0.00;\-#,##0.00;;@"/>
    <numFmt numFmtId="182" formatCode="hh:mm:ss"/>
  </numFmts>
  <fonts count="27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10"/>
      <color rgb="FF000000"/>
      <name val="Arial"/>
      <family val="2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2"/>
      <color rgb="FF000000"/>
      <name val="宋体"/>
      <charset val="134"/>
    </font>
    <font>
      <sz val="9"/>
      <name val="宋体"/>
      <charset val="134"/>
    </font>
    <font>
      <b/>
      <sz val="18"/>
      <color rgb="FF000000"/>
      <name val="宋体"/>
      <charset val="134"/>
    </font>
    <font>
      <sz val="12"/>
      <name val="宋体"/>
      <charset val="134"/>
    </font>
    <font>
      <sz val="9.75"/>
      <color rgb="FF000000"/>
      <name val="SimSun"/>
      <charset val="134"/>
    </font>
    <font>
      <sz val="10.5"/>
      <color rgb="FF000000"/>
      <name val="宋体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sz val="9"/>
      <color rgb="FF000000"/>
      <name val="宋体"/>
      <charset val="134"/>
    </font>
    <font>
      <sz val="10.5"/>
      <color rgb="FF000000"/>
      <name val="宋体"/>
      <charset val="134"/>
    </font>
    <font>
      <b/>
      <sz val="10.5"/>
      <color rgb="FF000000"/>
      <name val="宋体"/>
      <charset val="134"/>
    </font>
    <font>
      <sz val="9"/>
      <name val="宋体"/>
      <charset val="134"/>
    </font>
    <font>
      <sz val="9"/>
      <name val="宋体"/>
      <charset val="134"/>
      <scheme val="minor"/>
    </font>
    <font>
      <sz val="9"/>
      <color rgb="FF00000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/>
      <diagonal/>
    </border>
  </borders>
  <cellStyleXfs count="10">
    <xf numFmtId="0" fontId="0" fillId="0" borderId="0"/>
    <xf numFmtId="178" fontId="12" fillId="0" borderId="7">
      <alignment horizontal="right" vertical="center"/>
    </xf>
    <xf numFmtId="179" fontId="12" fillId="0" borderId="7">
      <alignment horizontal="right" vertical="center"/>
    </xf>
    <xf numFmtId="180" fontId="12" fillId="0" borderId="7">
      <alignment horizontal="right" vertical="center"/>
    </xf>
    <xf numFmtId="181" fontId="12" fillId="0" borderId="7">
      <alignment horizontal="right" vertical="center"/>
    </xf>
    <xf numFmtId="0" fontId="22" fillId="0" borderId="0">
      <alignment vertical="top"/>
      <protection locked="0"/>
    </xf>
    <xf numFmtId="181" fontId="12" fillId="0" borderId="7">
      <alignment horizontal="right" vertical="center"/>
    </xf>
    <xf numFmtId="10" fontId="12" fillId="0" borderId="7">
      <alignment horizontal="right" vertical="center"/>
    </xf>
    <xf numFmtId="49" fontId="12" fillId="0" borderId="7">
      <alignment horizontal="left" vertical="center" wrapText="1"/>
    </xf>
    <xf numFmtId="182" fontId="12" fillId="0" borderId="7">
      <alignment horizontal="right" vertical="center"/>
    </xf>
  </cellStyleXfs>
  <cellXfs count="238">
    <xf numFmtId="0" fontId="0" fillId="0" borderId="0" xfId="0" applyFont="1" applyBorder="1"/>
    <xf numFmtId="0" fontId="0" fillId="0" borderId="0" xfId="0" applyFont="1" applyBorder="1" applyAlignment="1">
      <alignment horizontal="center" vertical="center"/>
    </xf>
    <xf numFmtId="49" fontId="1" fillId="0" borderId="0" xfId="0" applyNumberFormat="1" applyFont="1" applyBorder="1"/>
    <xf numFmtId="0" fontId="2" fillId="0" borderId="0" xfId="0" applyFont="1" applyBorder="1" applyAlignment="1" applyProtection="1">
      <alignment horizontal="right" vertical="center"/>
      <protection locked="0"/>
    </xf>
    <xf numFmtId="0" fontId="2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/>
    <xf numFmtId="0" fontId="2" fillId="0" borderId="0" xfId="0" applyFont="1" applyBorder="1" applyAlignment="1" applyProtection="1">
      <alignment horizontal="right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0" fontId="2" fillId="0" borderId="7" xfId="0" applyFont="1" applyBorder="1" applyAlignment="1" applyProtection="1">
      <alignment horizontal="left" vertical="center"/>
      <protection locked="0"/>
    </xf>
    <xf numFmtId="4" fontId="2" fillId="0" borderId="7" xfId="0" applyNumberFormat="1" applyFont="1" applyBorder="1" applyAlignment="1" applyProtection="1">
      <alignment horizontal="right" vertical="center" wrapText="1"/>
      <protection locked="0"/>
    </xf>
    <xf numFmtId="0" fontId="4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/>
    </xf>
    <xf numFmtId="4" fontId="2" fillId="0" borderId="7" xfId="0" applyNumberFormat="1" applyFont="1" applyBorder="1" applyAlignment="1">
      <alignment horizontal="right" vertical="center" wrapText="1"/>
    </xf>
    <xf numFmtId="0" fontId="2" fillId="0" borderId="7" xfId="0" applyFont="1" applyBorder="1" applyAlignment="1" applyProtection="1">
      <alignment horizontal="left" vertical="center" wrapText="1"/>
      <protection locked="0"/>
    </xf>
    <xf numFmtId="0" fontId="1" fillId="0" borderId="7" xfId="0" applyFont="1" applyBorder="1" applyAlignment="1" applyProtection="1">
      <alignment horizontal="center" vertical="center"/>
      <protection locked="0"/>
    </xf>
    <xf numFmtId="4" fontId="5" fillId="0" borderId="7" xfId="4" applyNumberFormat="1" applyFont="1" applyBorder="1">
      <alignment horizontal="right" vertical="center"/>
    </xf>
    <xf numFmtId="0" fontId="6" fillId="0" borderId="0" xfId="0" applyFont="1" applyBorder="1" applyProtection="1">
      <protection locked="0"/>
    </xf>
    <xf numFmtId="0" fontId="6" fillId="0" borderId="0" xfId="0" applyFont="1" applyBorder="1"/>
    <xf numFmtId="0" fontId="1" fillId="2" borderId="0" xfId="0" applyFont="1" applyFill="1" applyBorder="1" applyAlignment="1" applyProtection="1">
      <alignment horizontal="right" vertical="center" wrapText="1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2" fillId="2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 applyProtection="1">
      <alignment horizontal="center"/>
      <protection locked="0"/>
    </xf>
    <xf numFmtId="0" fontId="2" fillId="0" borderId="7" xfId="0" applyFont="1" applyBorder="1" applyAlignment="1" applyProtection="1">
      <alignment horizontal="center" wrapText="1"/>
      <protection locked="0"/>
    </xf>
    <xf numFmtId="0" fontId="2" fillId="0" borderId="7" xfId="0" applyFont="1" applyBorder="1" applyAlignment="1">
      <alignment horizontal="center" wrapText="1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/>
    </xf>
    <xf numFmtId="3" fontId="2" fillId="2" borderId="7" xfId="0" applyNumberFormat="1" applyFont="1" applyFill="1" applyBorder="1" applyAlignment="1" applyProtection="1">
      <alignment horizontal="right" vertical="center"/>
      <protection locked="0"/>
    </xf>
    <xf numFmtId="4" fontId="2" fillId="0" borderId="7" xfId="0" applyNumberFormat="1" applyFont="1" applyBorder="1" applyAlignment="1" applyProtection="1">
      <alignment horizontal="right" vertical="center"/>
      <protection locked="0"/>
    </xf>
    <xf numFmtId="0" fontId="2" fillId="0" borderId="7" xfId="0" applyFont="1" applyBorder="1" applyAlignment="1">
      <alignment horizontal="center" vertical="center"/>
    </xf>
    <xf numFmtId="0" fontId="2" fillId="2" borderId="0" xfId="0" applyFont="1" applyFill="1" applyBorder="1" applyAlignment="1" applyProtection="1">
      <alignment horizontal="right" vertical="center" wrapText="1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2" fillId="0" borderId="7" xfId="0" applyFont="1" applyBorder="1" applyAlignment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1" fillId="0" borderId="0" xfId="0" applyFont="1" applyBorder="1" applyAlignment="1">
      <alignment horizontal="right" vertical="center"/>
    </xf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wrapText="1"/>
    </xf>
    <xf numFmtId="0" fontId="4" fillId="0" borderId="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181" fontId="5" fillId="0" borderId="7" xfId="0" applyNumberFormat="1" applyFont="1" applyBorder="1" applyAlignment="1">
      <alignment horizontal="right" vertical="center"/>
    </xf>
    <xf numFmtId="0" fontId="1" fillId="0" borderId="6" xfId="0" applyFont="1" applyBorder="1" applyAlignment="1" applyProtection="1">
      <alignment horizontal="center" vertical="center"/>
      <protection locked="0"/>
    </xf>
    <xf numFmtId="0" fontId="1" fillId="0" borderId="0" xfId="0" applyFont="1" applyBorder="1" applyProtection="1">
      <protection locked="0"/>
    </xf>
    <xf numFmtId="0" fontId="4" fillId="0" borderId="0" xfId="0" applyFont="1" applyBorder="1" applyProtection="1"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11" xfId="0" applyFont="1" applyBorder="1" applyAlignment="1">
      <alignment horizontal="left" vertical="center" wrapText="1"/>
    </xf>
    <xf numFmtId="0" fontId="2" fillId="0" borderId="0" xfId="0" applyFont="1" applyBorder="1" applyAlignment="1" applyProtection="1">
      <alignment vertical="top" wrapText="1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horizontal="right" vertical="center" wrapText="1"/>
      <protection locked="0"/>
    </xf>
    <xf numFmtId="0" fontId="2" fillId="0" borderId="0" xfId="0" applyFont="1" applyBorder="1" applyAlignment="1" applyProtection="1">
      <alignment horizontal="right" wrapText="1"/>
      <protection locked="0"/>
    </xf>
    <xf numFmtId="180" fontId="5" fillId="0" borderId="7" xfId="3" applyNumberFormat="1" applyFont="1" applyBorder="1" applyAlignment="1">
      <alignment horizontal="center" vertical="center"/>
    </xf>
    <xf numFmtId="180" fontId="5" fillId="0" borderId="7" xfId="0" applyNumberFormat="1" applyFont="1" applyBorder="1" applyAlignment="1">
      <alignment horizontal="center" vertical="center"/>
    </xf>
    <xf numFmtId="3" fontId="2" fillId="0" borderId="11" xfId="0" applyNumberFormat="1" applyFont="1" applyBorder="1" applyAlignment="1">
      <alignment horizontal="right" vertical="center"/>
    </xf>
    <xf numFmtId="0" fontId="2" fillId="0" borderId="0" xfId="0" applyFont="1" applyBorder="1" applyAlignment="1">
      <alignment horizontal="right"/>
    </xf>
    <xf numFmtId="0" fontId="9" fillId="0" borderId="0" xfId="0" applyFont="1" applyBorder="1" applyAlignment="1" applyProtection="1">
      <alignment horizontal="right"/>
      <protection locked="0"/>
    </xf>
    <xf numFmtId="49" fontId="9" fillId="0" borderId="0" xfId="0" applyNumberFormat="1" applyFont="1" applyBorder="1" applyProtection="1">
      <protection locked="0"/>
    </xf>
    <xf numFmtId="0" fontId="1" fillId="0" borderId="0" xfId="0" applyFont="1" applyBorder="1" applyAlignment="1">
      <alignment horizontal="right"/>
    </xf>
    <xf numFmtId="49" fontId="4" fillId="0" borderId="7" xfId="0" applyNumberFormat="1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49" fontId="11" fillId="0" borderId="7" xfId="0" applyNumberFormat="1" applyFont="1" applyFill="1" applyBorder="1" applyAlignment="1" applyProtection="1">
      <alignment horizontal="left" vertical="center" wrapText="1"/>
    </xf>
    <xf numFmtId="0" fontId="1" fillId="0" borderId="0" xfId="0" applyFont="1" applyBorder="1" applyAlignment="1">
      <alignment vertical="top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0" fontId="2" fillId="2" borderId="7" xfId="0" applyFont="1" applyFill="1" applyBorder="1" applyAlignment="1" applyProtection="1">
      <alignment horizontal="left" vertical="center"/>
      <protection locked="0"/>
    </xf>
    <xf numFmtId="0" fontId="2" fillId="0" borderId="14" xfId="5" applyFont="1" applyFill="1" applyBorder="1" applyAlignment="1" applyProtection="1">
      <alignment horizontal="left" vertical="center"/>
    </xf>
    <xf numFmtId="0" fontId="2" fillId="0" borderId="5" xfId="5" applyFont="1" applyFill="1" applyBorder="1" applyAlignment="1" applyProtection="1">
      <alignment horizontal="left" vertical="center" wrapText="1"/>
    </xf>
    <xf numFmtId="4" fontId="2" fillId="2" borderId="7" xfId="0" applyNumberFormat="1" applyFont="1" applyFill="1" applyBorder="1" applyAlignment="1" applyProtection="1">
      <alignment horizontal="right" vertical="center"/>
      <protection locked="0"/>
    </xf>
    <xf numFmtId="0" fontId="2" fillId="0" borderId="0" xfId="0" applyFont="1" applyBorder="1" applyAlignment="1">
      <alignment horizontal="right" vertical="center"/>
    </xf>
    <xf numFmtId="0" fontId="1" fillId="0" borderId="0" xfId="0" applyFont="1" applyBorder="1" applyAlignment="1" applyProtection="1">
      <alignment vertical="top"/>
      <protection locked="0"/>
    </xf>
    <xf numFmtId="49" fontId="1" fillId="0" borderId="0" xfId="0" applyNumberFormat="1" applyFont="1" applyBorder="1" applyProtection="1">
      <protection locked="0"/>
    </xf>
    <xf numFmtId="0" fontId="12" fillId="0" borderId="7" xfId="0" applyFont="1" applyFill="1" applyBorder="1" applyAlignment="1" applyProtection="1">
      <alignment horizontal="left" vertical="center"/>
      <protection locked="0"/>
    </xf>
    <xf numFmtId="49" fontId="2" fillId="0" borderId="14" xfId="5" applyNumberFormat="1" applyFont="1" applyFill="1" applyBorder="1" applyAlignment="1" applyProtection="1">
      <alignment horizontal="center" vertical="center"/>
    </xf>
    <xf numFmtId="181" fontId="12" fillId="0" borderId="7" xfId="4" applyProtection="1">
      <alignment horizontal="right" vertical="center"/>
      <protection locked="0"/>
    </xf>
    <xf numFmtId="0" fontId="2" fillId="0" borderId="0" xfId="0" applyFont="1" applyBorder="1" applyAlignment="1">
      <alignment horizontal="right" vertical="center" wrapText="1"/>
    </xf>
    <xf numFmtId="0" fontId="0" fillId="0" borderId="0" xfId="0" applyFont="1" applyBorder="1" applyAlignment="1">
      <alignment horizontal="center"/>
    </xf>
    <xf numFmtId="49" fontId="4" fillId="0" borderId="7" xfId="0" applyNumberFormat="1" applyFont="1" applyBorder="1" applyAlignment="1">
      <alignment horizontal="center" vertical="center"/>
    </xf>
    <xf numFmtId="0" fontId="15" fillId="0" borderId="7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181" fontId="16" fillId="0" borderId="7" xfId="4" applyFont="1">
      <alignment horizontal="right" vertical="center"/>
    </xf>
    <xf numFmtId="0" fontId="2" fillId="0" borderId="7" xfId="0" applyFont="1" applyBorder="1" applyAlignment="1">
      <alignment horizontal="left" vertical="center"/>
    </xf>
    <xf numFmtId="0" fontId="17" fillId="0" borderId="7" xfId="0" applyFont="1" applyBorder="1" applyAlignment="1">
      <alignment horizontal="center" vertical="center"/>
    </xf>
    <xf numFmtId="0" fontId="17" fillId="0" borderId="7" xfId="0" applyFont="1" applyBorder="1" applyAlignment="1" applyProtection="1">
      <alignment horizontal="center" vertical="center" wrapText="1"/>
      <protection locked="0"/>
    </xf>
    <xf numFmtId="181" fontId="18" fillId="0" borderId="7" xfId="0" applyNumberFormat="1" applyFont="1" applyBorder="1" applyAlignment="1">
      <alignment horizontal="right" vertical="center"/>
    </xf>
    <xf numFmtId="0" fontId="15" fillId="0" borderId="7" xfId="0" applyFont="1" applyBorder="1" applyAlignment="1" applyProtection="1">
      <alignment horizontal="center" vertical="center"/>
      <protection locked="0"/>
    </xf>
    <xf numFmtId="0" fontId="2" fillId="2" borderId="7" xfId="0" applyNumberFormat="1" applyFont="1" applyFill="1" applyBorder="1" applyAlignment="1">
      <alignment horizontal="center" vertical="center" wrapText="1"/>
    </xf>
    <xf numFmtId="0" fontId="2" fillId="2" borderId="7" xfId="0" applyNumberFormat="1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horizontal="center" vertical="center"/>
    </xf>
    <xf numFmtId="0" fontId="19" fillId="0" borderId="7" xfId="5" applyFont="1" applyFill="1" applyBorder="1" applyAlignment="1" applyProtection="1">
      <alignment horizontal="center" vertical="center"/>
    </xf>
    <xf numFmtId="0" fontId="1" fillId="0" borderId="11" xfId="0" applyFont="1" applyBorder="1" applyAlignment="1" applyProtection="1">
      <alignment horizontal="center" vertical="center" wrapText="1"/>
      <protection locked="0"/>
    </xf>
    <xf numFmtId="181" fontId="20" fillId="0" borderId="7" xfId="4" applyFont="1">
      <alignment horizontal="right" vertical="center"/>
    </xf>
    <xf numFmtId="0" fontId="2" fillId="0" borderId="7" xfId="0" applyFont="1" applyBorder="1" applyAlignment="1" applyProtection="1">
      <alignment vertical="center"/>
      <protection locked="0"/>
    </xf>
    <xf numFmtId="181" fontId="21" fillId="0" borderId="7" xfId="4" applyFont="1">
      <alignment horizontal="right" vertical="center"/>
    </xf>
    <xf numFmtId="0" fontId="7" fillId="2" borderId="0" xfId="0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Border="1"/>
    <xf numFmtId="0" fontId="2" fillId="2" borderId="0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 applyBorder="1" applyAlignment="1">
      <alignment horizontal="left" vertical="center"/>
    </xf>
    <xf numFmtId="0" fontId="15" fillId="0" borderId="7" xfId="0" applyFont="1" applyBorder="1" applyAlignment="1" applyProtection="1">
      <alignment horizontal="center" vertical="center" wrapText="1"/>
      <protection locked="0"/>
    </xf>
    <xf numFmtId="0" fontId="15" fillId="0" borderId="7" xfId="0" applyFont="1" applyBorder="1" applyAlignment="1" applyProtection="1">
      <alignment vertical="top" wrapText="1"/>
      <protection locked="0"/>
    </xf>
    <xf numFmtId="0" fontId="2" fillId="2" borderId="0" xfId="0" applyFont="1" applyFill="1" applyBorder="1" applyAlignment="1" applyProtection="1">
      <alignment horizontal="right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 applyProtection="1">
      <alignment horizontal="center" vertical="center"/>
      <protection locked="0"/>
    </xf>
    <xf numFmtId="0" fontId="1" fillId="0" borderId="13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6" fillId="0" borderId="7" xfId="0" applyFont="1" applyBorder="1" applyAlignment="1" applyProtection="1">
      <alignment vertical="top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>
      <alignment horizontal="left" vertical="center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>
      <alignment horizontal="left" vertical="center"/>
    </xf>
    <xf numFmtId="0" fontId="2" fillId="2" borderId="11" xfId="0" applyFont="1" applyFill="1" applyBorder="1" applyAlignment="1">
      <alignment horizontal="right" vertical="center"/>
    </xf>
    <xf numFmtId="0" fontId="2" fillId="2" borderId="11" xfId="0" applyFont="1" applyFill="1" applyBorder="1" applyAlignment="1" applyProtection="1">
      <alignment horizontal="right" vertical="center"/>
      <protection locked="0"/>
    </xf>
    <xf numFmtId="0" fontId="1" fillId="2" borderId="0" xfId="0" applyFont="1" applyFill="1" applyBorder="1" applyAlignment="1" applyProtection="1">
      <alignment horizontal="right" vertical="center" wrapText="1"/>
      <protection locked="0"/>
    </xf>
    <xf numFmtId="0" fontId="15" fillId="0" borderId="2" xfId="0" applyFont="1" applyBorder="1" applyAlignment="1" applyProtection="1">
      <alignment horizontal="center" vertical="center"/>
      <protection locked="0"/>
    </xf>
    <xf numFmtId="0" fontId="15" fillId="0" borderId="3" xfId="0" applyFont="1" applyBorder="1" applyAlignment="1" applyProtection="1">
      <alignment horizontal="center" vertical="center"/>
      <protection locked="0"/>
    </xf>
    <xf numFmtId="0" fontId="15" fillId="0" borderId="4" xfId="0" applyFont="1" applyBorder="1" applyAlignment="1" applyProtection="1">
      <alignment horizontal="center" vertical="center"/>
      <protection locked="0"/>
    </xf>
    <xf numFmtId="0" fontId="15" fillId="0" borderId="3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left" vertical="center"/>
    </xf>
    <xf numFmtId="0" fontId="15" fillId="2" borderId="1" xfId="0" applyFont="1" applyFill="1" applyBorder="1" applyAlignment="1">
      <alignment horizontal="center" vertical="center"/>
    </xf>
    <xf numFmtId="0" fontId="15" fillId="2" borderId="6" xfId="0" applyFont="1" applyFill="1" applyBorder="1" applyAlignment="1" applyProtection="1">
      <alignment horizontal="center" vertical="center" wrapText="1"/>
      <protection locked="0"/>
    </xf>
    <xf numFmtId="0" fontId="15" fillId="0" borderId="6" xfId="0" applyFont="1" applyBorder="1" applyAlignment="1" applyProtection="1">
      <alignment horizontal="center" vertical="center"/>
      <protection locked="0"/>
    </xf>
    <xf numFmtId="0" fontId="15" fillId="0" borderId="1" xfId="0" applyFont="1" applyBorder="1" applyAlignment="1" applyProtection="1">
      <alignment horizontal="center" vertical="center"/>
      <protection locked="0"/>
    </xf>
    <xf numFmtId="0" fontId="15" fillId="0" borderId="6" xfId="0" applyFont="1" applyBorder="1" applyAlignment="1" applyProtection="1">
      <alignment horizontal="center" vertical="center" wrapText="1"/>
      <protection locked="0"/>
    </xf>
    <xf numFmtId="0" fontId="10" fillId="0" borderId="0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6" fillId="0" borderId="0" xfId="0" applyFont="1" applyBorder="1"/>
    <xf numFmtId="0" fontId="6" fillId="0" borderId="0" xfId="0" applyFont="1" applyBorder="1" applyProtection="1">
      <protection locked="0"/>
    </xf>
    <xf numFmtId="0" fontId="2" fillId="0" borderId="0" xfId="0" applyFont="1" applyBorder="1" applyAlignment="1">
      <alignment horizontal="left" vertical="center"/>
    </xf>
    <xf numFmtId="0" fontId="1" fillId="2" borderId="0" xfId="0" applyFont="1" applyFill="1" applyBorder="1" applyAlignment="1" applyProtection="1">
      <alignment horizontal="left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4" fillId="0" borderId="15" xfId="5" applyFont="1" applyFill="1" applyBorder="1" applyAlignment="1" applyProtection="1">
      <alignment horizontal="left"/>
    </xf>
    <xf numFmtId="0" fontId="6" fillId="2" borderId="7" xfId="0" applyFont="1" applyFill="1" applyBorder="1" applyAlignment="1" applyProtection="1">
      <alignment vertical="top" wrapText="1"/>
      <protection locked="0"/>
    </xf>
    <xf numFmtId="0" fontId="1" fillId="2" borderId="7" xfId="0" applyFont="1" applyFill="1" applyBorder="1" applyAlignment="1" applyProtection="1">
      <alignment horizontal="right" vertical="center" wrapText="1"/>
      <protection locked="0"/>
    </xf>
    <xf numFmtId="0" fontId="1" fillId="2" borderId="7" xfId="0" applyFont="1" applyFill="1" applyBorder="1" applyAlignment="1" applyProtection="1">
      <alignment horizontal="right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8" fillId="0" borderId="0" xfId="0" applyFont="1" applyBorder="1" applyAlignment="1">
      <alignment horizontal="center" vertical="center"/>
    </xf>
    <xf numFmtId="49" fontId="11" fillId="0" borderId="7" xfId="0" applyNumberFormat="1" applyFont="1" applyFill="1" applyBorder="1" applyAlignment="1" applyProtection="1">
      <alignment horizontal="left" vertical="center" wrapText="1"/>
    </xf>
    <xf numFmtId="0" fontId="10" fillId="0" borderId="0" xfId="0" applyFont="1" applyBorder="1" applyAlignment="1" applyProtection="1">
      <alignment horizontal="center" vertical="center" wrapText="1"/>
      <protection locked="0"/>
    </xf>
    <xf numFmtId="0" fontId="10" fillId="0" borderId="0" xfId="0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49" fontId="4" fillId="0" borderId="5" xfId="0" applyNumberFormat="1" applyFont="1" applyBorder="1" applyAlignment="1" applyProtection="1">
      <alignment horizontal="center" vertical="center" wrapText="1"/>
      <protection locked="0"/>
    </xf>
    <xf numFmtId="0" fontId="8" fillId="0" borderId="0" xfId="0" applyFont="1" applyBorder="1" applyAlignment="1">
      <alignment horizontal="center" vertical="center" wrapText="1"/>
    </xf>
    <xf numFmtId="0" fontId="4" fillId="0" borderId="0" xfId="0" applyFont="1" applyBorder="1" applyProtection="1">
      <protection locked="0"/>
    </xf>
    <xf numFmtId="0" fontId="4" fillId="0" borderId="0" xfId="0" applyFont="1" applyBorder="1"/>
    <xf numFmtId="0" fontId="4" fillId="0" borderId="3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 applyProtection="1">
      <alignment horizontal="left" vertical="center"/>
      <protection locked="0"/>
    </xf>
    <xf numFmtId="0" fontId="2" fillId="0" borderId="13" xfId="0" applyFont="1" applyBorder="1" applyAlignment="1">
      <alignment horizontal="left" vertical="center"/>
    </xf>
    <xf numFmtId="0" fontId="2" fillId="2" borderId="0" xfId="0" applyFont="1" applyFill="1" applyBorder="1" applyAlignment="1">
      <alignment horizontal="left" vertical="center"/>
    </xf>
    <xf numFmtId="181" fontId="5" fillId="0" borderId="0" xfId="0" applyNumberFormat="1" applyFont="1" applyBorder="1" applyAlignment="1">
      <alignment horizontal="left" vertical="center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horizontal="right" wrapText="1"/>
    </xf>
    <xf numFmtId="0" fontId="1" fillId="0" borderId="0" xfId="0" applyFont="1" applyBorder="1" applyAlignment="1">
      <alignment wrapText="1"/>
    </xf>
    <xf numFmtId="0" fontId="2" fillId="2" borderId="0" xfId="0" applyFont="1" applyFill="1" applyBorder="1" applyAlignment="1" applyProtection="1">
      <alignment horizontal="right" vertical="top" wrapText="1"/>
      <protection locked="0"/>
    </xf>
    <xf numFmtId="0" fontId="6" fillId="0" borderId="0" xfId="0" applyFont="1" applyBorder="1" applyAlignment="1" applyProtection="1">
      <alignment vertical="top"/>
      <protection locked="0"/>
    </xf>
    <xf numFmtId="0" fontId="6" fillId="0" borderId="0" xfId="0" applyFont="1" applyBorder="1" applyAlignment="1">
      <alignment vertical="top"/>
    </xf>
    <xf numFmtId="0" fontId="1" fillId="2" borderId="0" xfId="0" applyFont="1" applyFill="1" applyBorder="1" applyAlignment="1" applyProtection="1">
      <alignment horizontal="right" vertical="center"/>
      <protection locked="0"/>
    </xf>
    <xf numFmtId="0" fontId="1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left"/>
      <protection locked="0"/>
    </xf>
    <xf numFmtId="0" fontId="2" fillId="0" borderId="7" xfId="0" applyFont="1" applyBorder="1" applyAlignment="1">
      <alignment horizontal="left"/>
    </xf>
    <xf numFmtId="0" fontId="2" fillId="2" borderId="7" xfId="0" applyFont="1" applyFill="1" applyBorder="1" applyAlignment="1">
      <alignment horizontal="right" vertical="center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4" fillId="0" borderId="1" xfId="0" applyFont="1" applyBorder="1" applyAlignment="1">
      <alignment horizontal="center" vertical="center"/>
    </xf>
    <xf numFmtId="0" fontId="24" fillId="0" borderId="0" xfId="0" applyFont="1" applyBorder="1" applyAlignment="1" applyProtection="1">
      <alignment horizontal="left" vertical="center"/>
      <protection locked="0"/>
    </xf>
    <xf numFmtId="0" fontId="25" fillId="0" borderId="0" xfId="0" applyFont="1" applyBorder="1"/>
    <xf numFmtId="0" fontId="24" fillId="2" borderId="0" xfId="0" applyFont="1" applyFill="1" applyBorder="1" applyAlignment="1" applyProtection="1">
      <alignment horizontal="left" vertical="center" wrapText="1"/>
      <protection locked="0"/>
    </xf>
    <xf numFmtId="0" fontId="24" fillId="0" borderId="0" xfId="0" applyFont="1" applyBorder="1" applyAlignment="1">
      <alignment horizontal="left" vertical="center" wrapText="1"/>
    </xf>
    <xf numFmtId="0" fontId="24" fillId="0" borderId="0" xfId="0" applyFont="1" applyBorder="1" applyAlignment="1">
      <alignment horizontal="left" vertical="center"/>
    </xf>
  </cellXfs>
  <cellStyles count="10">
    <cellStyle name="DateStyle" xfId="1"/>
    <cellStyle name="DateTimeStyle" xfId="2"/>
    <cellStyle name="IntegralNumberStyle" xfId="3"/>
    <cellStyle name="MoneyStyle" xfId="4"/>
    <cellStyle name="Normal" xfId="5"/>
    <cellStyle name="NumberStyle" xfId="6"/>
    <cellStyle name="PercentStyle" xfId="7"/>
    <cellStyle name="TextStyle" xfId="8"/>
    <cellStyle name="TimeStyle" xfId="9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  <pageSetUpPr fitToPage="1"/>
  </sheetPr>
  <dimension ref="A1:D37"/>
  <sheetViews>
    <sheetView showGridLines="0" showZeros="0" zoomScale="85" zoomScaleNormal="85" workbookViewId="0">
      <pane ySplit="1" topLeftCell="A23" activePane="bottomLeft" state="frozen"/>
      <selection pane="bottomLeft" activeCell="G9" sqref="G9"/>
    </sheetView>
  </sheetViews>
  <sheetFormatPr defaultColWidth="8.5546875" defaultRowHeight="12.75" customHeight="1"/>
  <cols>
    <col min="1" max="4" width="41" customWidth="1"/>
  </cols>
  <sheetData>
    <row r="1" spans="1:4" ht="12.75" customHeight="1">
      <c r="A1" s="1"/>
      <c r="B1" s="1"/>
      <c r="C1" s="1"/>
      <c r="D1" s="1"/>
    </row>
    <row r="2" spans="1:4" ht="15" customHeight="1">
      <c r="A2" s="23"/>
      <c r="B2" s="23"/>
      <c r="C2" s="23"/>
      <c r="D2" s="34" t="s">
        <v>0</v>
      </c>
    </row>
    <row r="3" spans="1:4" ht="41.25" customHeight="1">
      <c r="A3" s="100" t="str">
        <f>"2025"&amp;"年部门财务收支预算总表"</f>
        <v>2025年部门财务收支预算总表</v>
      </c>
      <c r="B3" s="101"/>
      <c r="C3" s="101"/>
      <c r="D3" s="101"/>
    </row>
    <row r="4" spans="1:4" ht="17.25" customHeight="1">
      <c r="A4" s="102" t="s">
        <v>1</v>
      </c>
      <c r="B4" s="103"/>
      <c r="D4" s="75" t="s">
        <v>2</v>
      </c>
    </row>
    <row r="5" spans="1:4" ht="23.25" customHeight="1">
      <c r="A5" s="104" t="s">
        <v>3</v>
      </c>
      <c r="B5" s="105"/>
      <c r="C5" s="104" t="s">
        <v>4</v>
      </c>
      <c r="D5" s="105"/>
    </row>
    <row r="6" spans="1:4" ht="24" customHeight="1">
      <c r="A6" s="84" t="s">
        <v>5</v>
      </c>
      <c r="B6" s="84" t="s">
        <v>6</v>
      </c>
      <c r="C6" s="84" t="s">
        <v>7</v>
      </c>
      <c r="D6" s="84" t="s">
        <v>6</v>
      </c>
    </row>
    <row r="7" spans="1:4" ht="17.25" customHeight="1">
      <c r="A7" s="85" t="s">
        <v>8</v>
      </c>
      <c r="B7" s="97">
        <v>30272797</v>
      </c>
      <c r="C7" s="85" t="s">
        <v>9</v>
      </c>
      <c r="D7" s="45"/>
    </row>
    <row r="8" spans="1:4" ht="17.25" customHeight="1">
      <c r="A8" s="85" t="s">
        <v>10</v>
      </c>
      <c r="B8" s="45"/>
      <c r="C8" s="85" t="s">
        <v>11</v>
      </c>
      <c r="D8" s="45"/>
    </row>
    <row r="9" spans="1:4" ht="17.25" customHeight="1">
      <c r="A9" s="85" t="s">
        <v>12</v>
      </c>
      <c r="B9" s="45"/>
      <c r="C9" s="98" t="s">
        <v>13</v>
      </c>
      <c r="D9" s="45"/>
    </row>
    <row r="10" spans="1:4" ht="17.25" customHeight="1">
      <c r="A10" s="85" t="s">
        <v>14</v>
      </c>
      <c r="B10" s="45"/>
      <c r="C10" s="98" t="s">
        <v>15</v>
      </c>
      <c r="D10" s="45"/>
    </row>
    <row r="11" spans="1:4" ht="17.25" customHeight="1">
      <c r="A11" s="85" t="s">
        <v>16</v>
      </c>
      <c r="B11" s="45"/>
      <c r="C11" s="98" t="s">
        <v>17</v>
      </c>
      <c r="D11" s="45">
        <v>24687177</v>
      </c>
    </row>
    <row r="12" spans="1:4" ht="17.25" customHeight="1">
      <c r="A12" s="85" t="s">
        <v>18</v>
      </c>
      <c r="B12" s="45"/>
      <c r="C12" s="98" t="s">
        <v>19</v>
      </c>
      <c r="D12" s="45"/>
    </row>
    <row r="13" spans="1:4" ht="17.25" customHeight="1">
      <c r="A13" s="85" t="s">
        <v>20</v>
      </c>
      <c r="B13" s="45"/>
      <c r="C13" s="18" t="s">
        <v>21</v>
      </c>
      <c r="D13" s="45"/>
    </row>
    <row r="14" spans="1:4" ht="17.25" customHeight="1">
      <c r="A14" s="85" t="s">
        <v>22</v>
      </c>
      <c r="B14" s="45"/>
      <c r="C14" s="18" t="s">
        <v>23</v>
      </c>
      <c r="D14" s="45">
        <v>4531620</v>
      </c>
    </row>
    <row r="15" spans="1:4" ht="17.25" customHeight="1">
      <c r="A15" s="85" t="s">
        <v>24</v>
      </c>
      <c r="B15" s="45"/>
      <c r="C15" s="18" t="s">
        <v>25</v>
      </c>
      <c r="D15" s="45">
        <v>1906000</v>
      </c>
    </row>
    <row r="16" spans="1:4" ht="17.25" customHeight="1">
      <c r="A16" s="85" t="s">
        <v>26</v>
      </c>
      <c r="B16" s="45">
        <v>2538000</v>
      </c>
      <c r="C16" s="18" t="s">
        <v>27</v>
      </c>
      <c r="D16" s="45"/>
    </row>
    <row r="17" spans="1:4" ht="17.25" customHeight="1">
      <c r="A17" s="87"/>
      <c r="B17" s="45"/>
      <c r="C17" s="18" t="s">
        <v>28</v>
      </c>
      <c r="D17" s="45"/>
    </row>
    <row r="18" spans="1:4" ht="17.25" customHeight="1">
      <c r="A18" s="88"/>
      <c r="B18" s="45"/>
      <c r="C18" s="18" t="s">
        <v>29</v>
      </c>
      <c r="D18" s="45"/>
    </row>
    <row r="19" spans="1:4" ht="17.25" customHeight="1">
      <c r="A19" s="88"/>
      <c r="B19" s="45"/>
      <c r="C19" s="18" t="s">
        <v>30</v>
      </c>
      <c r="D19" s="45"/>
    </row>
    <row r="20" spans="1:4" ht="17.25" customHeight="1">
      <c r="A20" s="88"/>
      <c r="B20" s="45"/>
      <c r="C20" s="18" t="s">
        <v>31</v>
      </c>
      <c r="D20" s="45"/>
    </row>
    <row r="21" spans="1:4" ht="17.25" customHeight="1">
      <c r="A21" s="88"/>
      <c r="B21" s="45"/>
      <c r="C21" s="18" t="s">
        <v>32</v>
      </c>
      <c r="D21" s="45"/>
    </row>
    <row r="22" spans="1:4" ht="17.25" customHeight="1">
      <c r="A22" s="88"/>
      <c r="B22" s="45"/>
      <c r="C22" s="18" t="s">
        <v>33</v>
      </c>
      <c r="D22" s="45"/>
    </row>
    <row r="23" spans="1:4" ht="17.25" customHeight="1">
      <c r="A23" s="88"/>
      <c r="B23" s="45"/>
      <c r="C23" s="18" t="s">
        <v>34</v>
      </c>
      <c r="D23" s="45"/>
    </row>
    <row r="24" spans="1:4" ht="17.25" customHeight="1">
      <c r="A24" s="88"/>
      <c r="B24" s="45"/>
      <c r="C24" s="18" t="s">
        <v>35</v>
      </c>
      <c r="D24" s="45"/>
    </row>
    <row r="25" spans="1:4" ht="17.25" customHeight="1">
      <c r="A25" s="88"/>
      <c r="B25" s="45"/>
      <c r="C25" s="18" t="s">
        <v>36</v>
      </c>
      <c r="D25" s="45">
        <v>1680000</v>
      </c>
    </row>
    <row r="26" spans="1:4" ht="17.25" customHeight="1">
      <c r="A26" s="88"/>
      <c r="B26" s="45"/>
      <c r="C26" s="18" t="s">
        <v>37</v>
      </c>
      <c r="D26" s="45"/>
    </row>
    <row r="27" spans="1:4" ht="17.25" customHeight="1">
      <c r="A27" s="88"/>
      <c r="B27" s="45"/>
      <c r="C27" s="87" t="s">
        <v>38</v>
      </c>
      <c r="D27" s="45"/>
    </row>
    <row r="28" spans="1:4" ht="17.25" customHeight="1">
      <c r="A28" s="88"/>
      <c r="B28" s="45"/>
      <c r="C28" s="18" t="s">
        <v>39</v>
      </c>
      <c r="D28" s="45"/>
    </row>
    <row r="29" spans="1:4" ht="16.5" customHeight="1">
      <c r="A29" s="88"/>
      <c r="B29" s="45"/>
      <c r="C29" s="18" t="s">
        <v>40</v>
      </c>
      <c r="D29" s="45"/>
    </row>
    <row r="30" spans="1:4" ht="16.5" customHeight="1">
      <c r="A30" s="88"/>
      <c r="B30" s="45"/>
      <c r="C30" s="87" t="s">
        <v>41</v>
      </c>
      <c r="D30" s="45">
        <v>6000</v>
      </c>
    </row>
    <row r="31" spans="1:4" ht="17.25" customHeight="1">
      <c r="A31" s="88"/>
      <c r="B31" s="45"/>
      <c r="C31" s="87" t="s">
        <v>42</v>
      </c>
      <c r="D31" s="45"/>
    </row>
    <row r="32" spans="1:4" ht="17.25" customHeight="1">
      <c r="A32" s="88"/>
      <c r="B32" s="45"/>
      <c r="C32" s="18" t="s">
        <v>43</v>
      </c>
      <c r="D32" s="45"/>
    </row>
    <row r="33" spans="1:4" ht="16.5" customHeight="1">
      <c r="A33" s="88" t="s">
        <v>44</v>
      </c>
      <c r="B33" s="45">
        <v>32810797</v>
      </c>
      <c r="C33" s="88" t="s">
        <v>45</v>
      </c>
      <c r="D33" s="45">
        <v>32810797</v>
      </c>
    </row>
    <row r="34" spans="1:4" ht="16.5" customHeight="1">
      <c r="A34" s="87" t="s">
        <v>46</v>
      </c>
      <c r="B34" s="45"/>
      <c r="C34" s="87" t="s">
        <v>47</v>
      </c>
      <c r="D34" s="45"/>
    </row>
    <row r="35" spans="1:4" ht="16.5" customHeight="1">
      <c r="A35" s="18" t="s">
        <v>48</v>
      </c>
      <c r="B35" s="45"/>
      <c r="C35" s="18" t="s">
        <v>48</v>
      </c>
      <c r="D35" s="45"/>
    </row>
    <row r="36" spans="1:4" ht="16.5" customHeight="1">
      <c r="A36" s="18" t="s">
        <v>49</v>
      </c>
      <c r="B36" s="45"/>
      <c r="C36" s="18" t="s">
        <v>50</v>
      </c>
      <c r="D36" s="45"/>
    </row>
    <row r="37" spans="1:4" ht="16.5" customHeight="1">
      <c r="A37" s="89" t="s">
        <v>51</v>
      </c>
      <c r="B37" s="99">
        <f>32810797-0</f>
        <v>32810797</v>
      </c>
      <c r="C37" s="89" t="s">
        <v>52</v>
      </c>
      <c r="D37" s="45">
        <v>32810797</v>
      </c>
    </row>
  </sheetData>
  <mergeCells count="4">
    <mergeCell ref="A3:D3"/>
    <mergeCell ref="A4:B4"/>
    <mergeCell ref="A5:B5"/>
    <mergeCell ref="C5:D5"/>
  </mergeCells>
  <phoneticPr fontId="26" type="noConversion"/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  <pageSetUpPr fitToPage="1"/>
  </sheetPr>
  <dimension ref="A1:F11"/>
  <sheetViews>
    <sheetView showZeros="0" workbookViewId="0">
      <pane ySplit="1" topLeftCell="A2" activePane="bottomLeft" state="frozen"/>
      <selection pane="bottomLeft" activeCell="E20" sqref="E20"/>
    </sheetView>
  </sheetViews>
  <sheetFormatPr defaultColWidth="9.109375" defaultRowHeight="14.25" customHeight="1"/>
  <cols>
    <col min="1" max="1" width="32.109375" customWidth="1"/>
    <col min="2" max="2" width="20.6640625" customWidth="1"/>
    <col min="3" max="3" width="32.109375" customWidth="1"/>
    <col min="4" max="4" width="27.6640625" customWidth="1"/>
    <col min="5" max="6" width="36.6640625" customWidth="1"/>
  </cols>
  <sheetData>
    <row r="1" spans="1:6" ht="14.25" customHeight="1">
      <c r="A1" s="1"/>
      <c r="B1" s="1"/>
      <c r="C1" s="1"/>
      <c r="D1" s="1"/>
      <c r="E1" s="1"/>
      <c r="F1" s="1"/>
    </row>
    <row r="2" spans="1:6" ht="12" customHeight="1">
      <c r="A2" s="62">
        <v>1</v>
      </c>
      <c r="B2" s="63">
        <v>0</v>
      </c>
      <c r="C2" s="62">
        <v>1</v>
      </c>
      <c r="D2" s="64"/>
      <c r="E2" s="64"/>
      <c r="F2" s="61" t="s">
        <v>305</v>
      </c>
    </row>
    <row r="3" spans="1:6" ht="42" customHeight="1">
      <c r="A3" s="189" t="str">
        <f>"2025"&amp;"年部门政府性基金预算支出预算表"</f>
        <v>2025年部门政府性基金预算支出预算表</v>
      </c>
      <c r="B3" s="189" t="s">
        <v>306</v>
      </c>
      <c r="C3" s="190"/>
      <c r="D3" s="136"/>
      <c r="E3" s="136"/>
      <c r="F3" s="136"/>
    </row>
    <row r="4" spans="1:6" ht="13.5" customHeight="1">
      <c r="A4" s="233" t="s">
        <v>369</v>
      </c>
      <c r="B4" s="161" t="s">
        <v>307</v>
      </c>
      <c r="C4" s="191"/>
      <c r="D4" s="64"/>
      <c r="E4" s="64"/>
      <c r="F4" s="61" t="s">
        <v>2</v>
      </c>
    </row>
    <row r="5" spans="1:6" ht="19.5" customHeight="1">
      <c r="A5" s="144" t="s">
        <v>164</v>
      </c>
      <c r="B5" s="193" t="s">
        <v>72</v>
      </c>
      <c r="C5" s="144" t="s">
        <v>73</v>
      </c>
      <c r="D5" s="167" t="s">
        <v>308</v>
      </c>
      <c r="E5" s="140"/>
      <c r="F5" s="141"/>
    </row>
    <row r="6" spans="1:6" ht="18.75" customHeight="1">
      <c r="A6" s="177"/>
      <c r="B6" s="194"/>
      <c r="C6" s="177"/>
      <c r="D6" s="9" t="s">
        <v>56</v>
      </c>
      <c r="E6" s="8" t="s">
        <v>75</v>
      </c>
      <c r="F6" s="9" t="s">
        <v>76</v>
      </c>
    </row>
    <row r="7" spans="1:6" ht="18.75" customHeight="1">
      <c r="A7" s="36">
        <v>1</v>
      </c>
      <c r="B7" s="65" t="s">
        <v>143</v>
      </c>
      <c r="C7" s="36">
        <v>3</v>
      </c>
      <c r="D7" s="66">
        <v>4</v>
      </c>
      <c r="E7" s="66">
        <v>5</v>
      </c>
      <c r="F7" s="66">
        <v>6</v>
      </c>
    </row>
    <row r="8" spans="1:6" ht="21" customHeight="1">
      <c r="A8" s="12"/>
      <c r="B8" s="12"/>
      <c r="C8" s="12"/>
      <c r="D8" s="45"/>
      <c r="E8" s="45"/>
      <c r="F8" s="45"/>
    </row>
    <row r="9" spans="1:6" ht="21" customHeight="1">
      <c r="A9" s="12"/>
      <c r="B9" s="12"/>
      <c r="C9" s="12"/>
      <c r="D9" s="45"/>
      <c r="E9" s="45"/>
      <c r="F9" s="45"/>
    </row>
    <row r="10" spans="1:6" ht="18.75" customHeight="1">
      <c r="A10" s="108" t="s">
        <v>153</v>
      </c>
      <c r="B10" s="108" t="s">
        <v>153</v>
      </c>
      <c r="C10" s="192" t="s">
        <v>153</v>
      </c>
      <c r="D10" s="45"/>
      <c r="E10" s="45"/>
      <c r="F10" s="45"/>
    </row>
    <row r="11" spans="1:6" ht="14.25" customHeight="1">
      <c r="A11" t="s">
        <v>309</v>
      </c>
    </row>
  </sheetData>
  <mergeCells count="7">
    <mergeCell ref="A3:F3"/>
    <mergeCell ref="A4:C4"/>
    <mergeCell ref="D5:F5"/>
    <mergeCell ref="A10:C10"/>
    <mergeCell ref="A5:A6"/>
    <mergeCell ref="B5:B6"/>
    <mergeCell ref="C5:C6"/>
  </mergeCells>
  <phoneticPr fontId="26" type="noConversion"/>
  <printOptions horizontalCentered="1"/>
  <pageMargins left="0.37" right="0.37" top="0.56000000000000005" bottom="0.56000000000000005" header="0.48" footer="0.48"/>
  <pageSetup paperSize="9" scale="98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  <pageSetUpPr fitToPage="1"/>
  </sheetPr>
  <dimension ref="A1:S12"/>
  <sheetViews>
    <sheetView showZeros="0" workbookViewId="0">
      <pane ySplit="1" topLeftCell="A2" activePane="bottomLeft" state="frozen"/>
      <selection pane="bottomLeft" activeCell="A13" sqref="A13"/>
    </sheetView>
  </sheetViews>
  <sheetFormatPr defaultColWidth="9.109375" defaultRowHeight="14.25" customHeight="1"/>
  <cols>
    <col min="1" max="2" width="32.5546875" customWidth="1"/>
    <col min="3" max="3" width="41.109375" customWidth="1"/>
    <col min="4" max="4" width="21.6640625" customWidth="1"/>
    <col min="5" max="5" width="35.33203125" customWidth="1"/>
    <col min="6" max="6" width="7.6640625" customWidth="1"/>
    <col min="7" max="7" width="11.109375" customWidth="1"/>
    <col min="8" max="8" width="13.33203125" customWidth="1"/>
    <col min="9" max="18" width="20" customWidth="1"/>
    <col min="19" max="19" width="19.88671875" customWidth="1"/>
  </cols>
  <sheetData>
    <row r="1" spans="1:19" ht="14.2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15.75" customHeight="1">
      <c r="B2" s="47"/>
      <c r="C2" s="47"/>
      <c r="R2" s="3"/>
      <c r="S2" s="3" t="s">
        <v>310</v>
      </c>
    </row>
    <row r="3" spans="1:19" ht="41.25" customHeight="1">
      <c r="A3" s="195" t="str">
        <f>"2025"&amp;"年部门政府采购预算表"</f>
        <v>2025年部门政府采购预算表</v>
      </c>
      <c r="B3" s="159"/>
      <c r="C3" s="159"/>
      <c r="D3" s="160"/>
      <c r="E3" s="160"/>
      <c r="F3" s="160"/>
      <c r="G3" s="160"/>
      <c r="H3" s="160"/>
      <c r="I3" s="160"/>
      <c r="J3" s="160"/>
      <c r="K3" s="160"/>
      <c r="L3" s="160"/>
      <c r="M3" s="159"/>
      <c r="N3" s="160"/>
      <c r="O3" s="160"/>
      <c r="P3" s="159"/>
      <c r="Q3" s="160"/>
      <c r="R3" s="159"/>
      <c r="S3" s="159"/>
    </row>
    <row r="4" spans="1:19" ht="18.75" customHeight="1">
      <c r="A4" s="237" t="s">
        <v>375</v>
      </c>
      <c r="B4" s="196"/>
      <c r="C4" s="196"/>
      <c r="D4" s="197"/>
      <c r="E4" s="197"/>
      <c r="F4" s="197"/>
      <c r="G4" s="197"/>
      <c r="H4" s="197"/>
      <c r="I4" s="5"/>
      <c r="J4" s="5"/>
      <c r="K4" s="5"/>
      <c r="L4" s="5"/>
      <c r="R4" s="6"/>
      <c r="S4" s="61" t="s">
        <v>2</v>
      </c>
    </row>
    <row r="5" spans="1:19" ht="15.75" customHeight="1">
      <c r="A5" s="181" t="s">
        <v>163</v>
      </c>
      <c r="B5" s="208" t="s">
        <v>164</v>
      </c>
      <c r="C5" s="208" t="s">
        <v>311</v>
      </c>
      <c r="D5" s="210" t="s">
        <v>312</v>
      </c>
      <c r="E5" s="210" t="s">
        <v>313</v>
      </c>
      <c r="F5" s="210" t="s">
        <v>314</v>
      </c>
      <c r="G5" s="210" t="s">
        <v>315</v>
      </c>
      <c r="H5" s="210" t="s">
        <v>316</v>
      </c>
      <c r="I5" s="198" t="s">
        <v>171</v>
      </c>
      <c r="J5" s="198"/>
      <c r="K5" s="198"/>
      <c r="L5" s="198"/>
      <c r="M5" s="165"/>
      <c r="N5" s="198"/>
      <c r="O5" s="198"/>
      <c r="P5" s="164"/>
      <c r="Q5" s="198"/>
      <c r="R5" s="165"/>
      <c r="S5" s="166"/>
    </row>
    <row r="6" spans="1:19" ht="17.25" customHeight="1">
      <c r="A6" s="182"/>
      <c r="B6" s="209"/>
      <c r="C6" s="209"/>
      <c r="D6" s="211"/>
      <c r="E6" s="211"/>
      <c r="F6" s="211"/>
      <c r="G6" s="211"/>
      <c r="H6" s="211"/>
      <c r="I6" s="211" t="s">
        <v>56</v>
      </c>
      <c r="J6" s="211" t="s">
        <v>59</v>
      </c>
      <c r="K6" s="211" t="s">
        <v>317</v>
      </c>
      <c r="L6" s="211" t="s">
        <v>318</v>
      </c>
      <c r="M6" s="213" t="s">
        <v>319</v>
      </c>
      <c r="N6" s="199" t="s">
        <v>320</v>
      </c>
      <c r="O6" s="199"/>
      <c r="P6" s="200"/>
      <c r="Q6" s="199"/>
      <c r="R6" s="201"/>
      <c r="S6" s="202"/>
    </row>
    <row r="7" spans="1:19" ht="54" customHeight="1">
      <c r="A7" s="183"/>
      <c r="B7" s="202"/>
      <c r="C7" s="202"/>
      <c r="D7" s="212"/>
      <c r="E7" s="212"/>
      <c r="F7" s="212"/>
      <c r="G7" s="212"/>
      <c r="H7" s="212"/>
      <c r="I7" s="212"/>
      <c r="J7" s="212" t="s">
        <v>58</v>
      </c>
      <c r="K7" s="212"/>
      <c r="L7" s="212"/>
      <c r="M7" s="214"/>
      <c r="N7" s="50" t="s">
        <v>58</v>
      </c>
      <c r="O7" s="50" t="s">
        <v>65</v>
      </c>
      <c r="P7" s="49" t="s">
        <v>66</v>
      </c>
      <c r="Q7" s="50" t="s">
        <v>67</v>
      </c>
      <c r="R7" s="55" t="s">
        <v>68</v>
      </c>
      <c r="S7" s="49" t="s">
        <v>69</v>
      </c>
    </row>
    <row r="8" spans="1:19" ht="18" customHeight="1">
      <c r="A8" s="58">
        <v>1</v>
      </c>
      <c r="B8" s="58" t="s">
        <v>143</v>
      </c>
      <c r="C8" s="59">
        <v>3</v>
      </c>
      <c r="D8" s="59">
        <v>4</v>
      </c>
      <c r="E8" s="58">
        <v>5</v>
      </c>
      <c r="F8" s="58">
        <v>6</v>
      </c>
      <c r="G8" s="58">
        <v>7</v>
      </c>
      <c r="H8" s="58">
        <v>8</v>
      </c>
      <c r="I8" s="58">
        <v>9</v>
      </c>
      <c r="J8" s="58">
        <v>10</v>
      </c>
      <c r="K8" s="58">
        <v>11</v>
      </c>
      <c r="L8" s="58">
        <v>12</v>
      </c>
      <c r="M8" s="58">
        <v>13</v>
      </c>
      <c r="N8" s="58">
        <v>14</v>
      </c>
      <c r="O8" s="58">
        <v>15</v>
      </c>
      <c r="P8" s="58">
        <v>16</v>
      </c>
      <c r="Q8" s="58">
        <v>17</v>
      </c>
      <c r="R8" s="58">
        <v>18</v>
      </c>
      <c r="S8" s="58">
        <v>19</v>
      </c>
    </row>
    <row r="9" spans="1:19" ht="21" customHeight="1">
      <c r="A9" s="51"/>
      <c r="B9" s="52"/>
      <c r="C9" s="52"/>
      <c r="D9" s="53"/>
      <c r="E9" s="53"/>
      <c r="F9" s="53"/>
      <c r="G9" s="60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</row>
    <row r="10" spans="1:19" ht="21" customHeight="1">
      <c r="A10" s="203" t="s">
        <v>153</v>
      </c>
      <c r="B10" s="204"/>
      <c r="C10" s="204"/>
      <c r="D10" s="205"/>
      <c r="E10" s="205"/>
      <c r="F10" s="205"/>
      <c r="G10" s="121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</row>
    <row r="11" spans="1:19" ht="21" customHeight="1">
      <c r="A11" s="151" t="s">
        <v>321</v>
      </c>
      <c r="B11" s="161"/>
      <c r="C11" s="161"/>
      <c r="D11" s="151"/>
      <c r="E11" s="151"/>
      <c r="F11" s="151"/>
      <c r="G11" s="206"/>
      <c r="H11" s="207"/>
      <c r="I11" s="207"/>
      <c r="J11" s="207"/>
      <c r="K11" s="207"/>
      <c r="L11" s="207"/>
      <c r="M11" s="207"/>
      <c r="N11" s="207"/>
      <c r="O11" s="207"/>
      <c r="P11" s="207"/>
      <c r="Q11" s="207"/>
      <c r="R11" s="207"/>
      <c r="S11" s="207"/>
    </row>
    <row r="12" spans="1:19" ht="14.25" customHeight="1">
      <c r="A12" s="234" t="s">
        <v>376</v>
      </c>
    </row>
  </sheetData>
  <mergeCells count="19">
    <mergeCell ref="A11:S11"/>
    <mergeCell ref="A5:A7"/>
    <mergeCell ref="B5:B7"/>
    <mergeCell ref="C5:C7"/>
    <mergeCell ref="D5:D7"/>
    <mergeCell ref="E5:E7"/>
    <mergeCell ref="F5:F7"/>
    <mergeCell ref="G5:G7"/>
    <mergeCell ref="H5:H7"/>
    <mergeCell ref="I6:I7"/>
    <mergeCell ref="J6:J7"/>
    <mergeCell ref="K6:K7"/>
    <mergeCell ref="L6:L7"/>
    <mergeCell ref="M6:M7"/>
    <mergeCell ref="A3:S3"/>
    <mergeCell ref="A4:H4"/>
    <mergeCell ref="I5:S5"/>
    <mergeCell ref="N6:S6"/>
    <mergeCell ref="A10:G10"/>
  </mergeCells>
  <phoneticPr fontId="26" type="noConversion"/>
  <printOptions horizontalCentered="1"/>
  <pageMargins left="0.96" right="0.96" top="0.72" bottom="0.72" header="0" footer="0"/>
  <pageSetup paperSize="9" scale="60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  <pageSetUpPr fitToPage="1"/>
  </sheetPr>
  <dimension ref="A1:T11"/>
  <sheetViews>
    <sheetView showZeros="0" workbookViewId="0">
      <pane ySplit="1" topLeftCell="A2" activePane="bottomLeft" state="frozen"/>
      <selection pane="bottomLeft" activeCell="A11" sqref="A11"/>
    </sheetView>
  </sheetViews>
  <sheetFormatPr defaultColWidth="9.109375" defaultRowHeight="14.25" customHeight="1"/>
  <cols>
    <col min="1" max="5" width="39.109375" customWidth="1"/>
    <col min="6" max="6" width="27.5546875" customWidth="1"/>
    <col min="7" max="7" width="28.5546875" customWidth="1"/>
    <col min="8" max="8" width="28.109375" customWidth="1"/>
    <col min="9" max="9" width="39.109375" customWidth="1"/>
    <col min="10" max="18" width="20.44140625" customWidth="1"/>
    <col min="19" max="20" width="20.33203125" customWidth="1"/>
  </cols>
  <sheetData>
    <row r="1" spans="1:20" ht="14.2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20" ht="16.5" customHeight="1">
      <c r="A2" s="42"/>
      <c r="B2" s="47"/>
      <c r="C2" s="47"/>
      <c r="D2" s="47"/>
      <c r="E2" s="47"/>
      <c r="F2" s="47"/>
      <c r="G2" s="47"/>
      <c r="H2" s="42"/>
      <c r="I2" s="42"/>
      <c r="J2" s="42"/>
      <c r="K2" s="42"/>
      <c r="L2" s="42"/>
      <c r="M2" s="42"/>
      <c r="N2" s="54"/>
      <c r="O2" s="42"/>
      <c r="P2" s="42"/>
      <c r="Q2" s="47"/>
      <c r="R2" s="42"/>
      <c r="S2" s="56"/>
      <c r="T2" s="56" t="s">
        <v>322</v>
      </c>
    </row>
    <row r="3" spans="1:20" ht="41.25" customHeight="1">
      <c r="A3" s="195" t="str">
        <f>"2025"&amp;"年部门政府购买服务预算表"</f>
        <v>2025年部门政府购买服务预算表</v>
      </c>
      <c r="B3" s="159"/>
      <c r="C3" s="159"/>
      <c r="D3" s="159"/>
      <c r="E3" s="159"/>
      <c r="F3" s="159"/>
      <c r="G3" s="159"/>
      <c r="H3" s="215"/>
      <c r="I3" s="215"/>
      <c r="J3" s="215"/>
      <c r="K3" s="215"/>
      <c r="L3" s="215"/>
      <c r="M3" s="215"/>
      <c r="N3" s="216"/>
      <c r="O3" s="215"/>
      <c r="P3" s="215"/>
      <c r="Q3" s="159"/>
      <c r="R3" s="215"/>
      <c r="S3" s="216"/>
      <c r="T3" s="159"/>
    </row>
    <row r="4" spans="1:20" ht="22.5" customHeight="1">
      <c r="A4" s="236" t="s">
        <v>375</v>
      </c>
      <c r="B4" s="196"/>
      <c r="C4" s="196"/>
      <c r="D4" s="196"/>
      <c r="E4" s="196"/>
      <c r="F4" s="196"/>
      <c r="G4" s="196"/>
      <c r="H4" s="217"/>
      <c r="I4" s="217"/>
      <c r="J4" s="41"/>
      <c r="K4" s="41"/>
      <c r="L4" s="41"/>
      <c r="M4" s="41"/>
      <c r="N4" s="54"/>
      <c r="O4" s="42"/>
      <c r="P4" s="42"/>
      <c r="Q4" s="47"/>
      <c r="R4" s="42"/>
      <c r="S4" s="57"/>
      <c r="T4" s="56" t="s">
        <v>2</v>
      </c>
    </row>
    <row r="5" spans="1:20" ht="24" customHeight="1">
      <c r="A5" s="181" t="s">
        <v>163</v>
      </c>
      <c r="B5" s="208" t="s">
        <v>164</v>
      </c>
      <c r="C5" s="208" t="s">
        <v>311</v>
      </c>
      <c r="D5" s="208" t="s">
        <v>323</v>
      </c>
      <c r="E5" s="208" t="s">
        <v>324</v>
      </c>
      <c r="F5" s="208" t="s">
        <v>325</v>
      </c>
      <c r="G5" s="208" t="s">
        <v>326</v>
      </c>
      <c r="H5" s="210" t="s">
        <v>327</v>
      </c>
      <c r="I5" s="210" t="s">
        <v>328</v>
      </c>
      <c r="J5" s="198" t="s">
        <v>171</v>
      </c>
      <c r="K5" s="198"/>
      <c r="L5" s="198"/>
      <c r="M5" s="198"/>
      <c r="N5" s="165"/>
      <c r="O5" s="198"/>
      <c r="P5" s="198"/>
      <c r="Q5" s="164"/>
      <c r="R5" s="198"/>
      <c r="S5" s="165"/>
      <c r="T5" s="166"/>
    </row>
    <row r="6" spans="1:20" ht="24" customHeight="1">
      <c r="A6" s="182"/>
      <c r="B6" s="209"/>
      <c r="C6" s="209"/>
      <c r="D6" s="209"/>
      <c r="E6" s="209"/>
      <c r="F6" s="209"/>
      <c r="G6" s="209"/>
      <c r="H6" s="211"/>
      <c r="I6" s="211"/>
      <c r="J6" s="211" t="s">
        <v>56</v>
      </c>
      <c r="K6" s="211" t="s">
        <v>59</v>
      </c>
      <c r="L6" s="211" t="s">
        <v>317</v>
      </c>
      <c r="M6" s="211" t="s">
        <v>318</v>
      </c>
      <c r="N6" s="213" t="s">
        <v>319</v>
      </c>
      <c r="O6" s="199" t="s">
        <v>320</v>
      </c>
      <c r="P6" s="199"/>
      <c r="Q6" s="200"/>
      <c r="R6" s="199"/>
      <c r="S6" s="201"/>
      <c r="T6" s="202"/>
    </row>
    <row r="7" spans="1:20" ht="54" customHeight="1">
      <c r="A7" s="183"/>
      <c r="B7" s="202"/>
      <c r="C7" s="202"/>
      <c r="D7" s="202"/>
      <c r="E7" s="202"/>
      <c r="F7" s="202"/>
      <c r="G7" s="202"/>
      <c r="H7" s="212"/>
      <c r="I7" s="212"/>
      <c r="J7" s="212"/>
      <c r="K7" s="212" t="s">
        <v>58</v>
      </c>
      <c r="L7" s="212"/>
      <c r="M7" s="212"/>
      <c r="N7" s="214"/>
      <c r="O7" s="50" t="s">
        <v>58</v>
      </c>
      <c r="P7" s="50" t="s">
        <v>65</v>
      </c>
      <c r="Q7" s="49" t="s">
        <v>66</v>
      </c>
      <c r="R7" s="50" t="s">
        <v>67</v>
      </c>
      <c r="S7" s="55" t="s">
        <v>68</v>
      </c>
      <c r="T7" s="49" t="s">
        <v>69</v>
      </c>
    </row>
    <row r="8" spans="1:20" ht="17.25" customHeight="1">
      <c r="A8" s="10">
        <v>1</v>
      </c>
      <c r="B8" s="49">
        <v>2</v>
      </c>
      <c r="C8" s="10">
        <v>3</v>
      </c>
      <c r="D8" s="10">
        <v>4</v>
      </c>
      <c r="E8" s="49">
        <v>5</v>
      </c>
      <c r="F8" s="10">
        <v>6</v>
      </c>
      <c r="G8" s="10">
        <v>7</v>
      </c>
      <c r="H8" s="49">
        <v>8</v>
      </c>
      <c r="I8" s="10">
        <v>9</v>
      </c>
      <c r="J8" s="10">
        <v>10</v>
      </c>
      <c r="K8" s="49">
        <v>11</v>
      </c>
      <c r="L8" s="10">
        <v>12</v>
      </c>
      <c r="M8" s="10">
        <v>13</v>
      </c>
      <c r="N8" s="49">
        <v>14</v>
      </c>
      <c r="O8" s="10">
        <v>15</v>
      </c>
      <c r="P8" s="10">
        <v>16</v>
      </c>
      <c r="Q8" s="49">
        <v>17</v>
      </c>
      <c r="R8" s="10">
        <v>18</v>
      </c>
      <c r="S8" s="10">
        <v>19</v>
      </c>
      <c r="T8" s="10">
        <v>20</v>
      </c>
    </row>
    <row r="9" spans="1:20" ht="21" customHeight="1">
      <c r="A9" s="51"/>
      <c r="B9" s="52"/>
      <c r="C9" s="52"/>
      <c r="D9" s="52"/>
      <c r="E9" s="52"/>
      <c r="F9" s="52"/>
      <c r="G9" s="52"/>
      <c r="H9" s="53"/>
      <c r="I9" s="53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</row>
    <row r="10" spans="1:20" ht="21" customHeight="1">
      <c r="A10" s="203" t="s">
        <v>153</v>
      </c>
      <c r="B10" s="204"/>
      <c r="C10" s="204"/>
      <c r="D10" s="204"/>
      <c r="E10" s="204"/>
      <c r="F10" s="204"/>
      <c r="G10" s="204"/>
      <c r="H10" s="205"/>
      <c r="I10" s="120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</row>
    <row r="11" spans="1:20" ht="14.25" customHeight="1">
      <c r="A11" s="234" t="s">
        <v>374</v>
      </c>
    </row>
  </sheetData>
  <mergeCells count="19">
    <mergeCell ref="L6:L7"/>
    <mergeCell ref="M6:M7"/>
    <mergeCell ref="N6:N7"/>
    <mergeCell ref="A3:T3"/>
    <mergeCell ref="A4:I4"/>
    <mergeCell ref="J5:T5"/>
    <mergeCell ref="O6:T6"/>
    <mergeCell ref="A10:I10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J6:J7"/>
    <mergeCell ref="K6:K7"/>
  </mergeCells>
  <phoneticPr fontId="26" type="noConversion"/>
  <printOptions horizontalCentered="1"/>
  <pageMargins left="0.96" right="0.96" top="0.72" bottom="0.72" header="0" footer="0"/>
  <pageSetup paperSize="9" scale="60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  <pageSetUpPr fitToPage="1"/>
  </sheetPr>
  <dimension ref="A1:X10"/>
  <sheetViews>
    <sheetView showZeros="0" topLeftCell="G1" workbookViewId="0">
      <pane ySplit="1" topLeftCell="A2" activePane="bottomLeft" state="frozen"/>
      <selection pane="bottomLeft" activeCell="A10" sqref="A10"/>
    </sheetView>
  </sheetViews>
  <sheetFormatPr defaultColWidth="9.109375" defaultRowHeight="14.25" customHeight="1"/>
  <cols>
    <col min="1" max="1" width="37.6640625" customWidth="1"/>
    <col min="2" max="24" width="20" customWidth="1"/>
  </cols>
  <sheetData>
    <row r="1" spans="1:24" ht="14.2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17.25" customHeight="1">
      <c r="D2" s="40"/>
      <c r="W2" s="3"/>
      <c r="X2" s="3" t="s">
        <v>329</v>
      </c>
    </row>
    <row r="3" spans="1:24" ht="41.25" customHeight="1">
      <c r="A3" s="195" t="str">
        <f>"2025"&amp;"年对下转移支付预算表"</f>
        <v>2025年对下转移支付预算表</v>
      </c>
      <c r="B3" s="160"/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0"/>
      <c r="N3" s="160"/>
      <c r="O3" s="160"/>
      <c r="P3" s="160"/>
      <c r="Q3" s="160"/>
      <c r="R3" s="160"/>
      <c r="S3" s="160"/>
      <c r="T3" s="160"/>
      <c r="U3" s="160"/>
      <c r="V3" s="160"/>
      <c r="W3" s="159"/>
      <c r="X3" s="159"/>
    </row>
    <row r="4" spans="1:24" ht="18" customHeight="1">
      <c r="A4" s="236" t="s">
        <v>369</v>
      </c>
      <c r="B4" s="217"/>
      <c r="C4" s="217"/>
      <c r="D4" s="218"/>
      <c r="E4" s="219"/>
      <c r="F4" s="219"/>
      <c r="G4" s="219"/>
      <c r="H4" s="219"/>
      <c r="I4" s="219"/>
      <c r="W4" s="6"/>
      <c r="X4" s="6" t="s">
        <v>2</v>
      </c>
    </row>
    <row r="5" spans="1:24" ht="19.5" customHeight="1">
      <c r="A5" s="184" t="s">
        <v>330</v>
      </c>
      <c r="B5" s="167" t="s">
        <v>171</v>
      </c>
      <c r="C5" s="140"/>
      <c r="D5" s="140"/>
      <c r="E5" s="167" t="s">
        <v>331</v>
      </c>
      <c r="F5" s="140"/>
      <c r="G5" s="140"/>
      <c r="H5" s="140"/>
      <c r="I5" s="140"/>
      <c r="J5" s="140"/>
      <c r="K5" s="140"/>
      <c r="L5" s="140"/>
      <c r="M5" s="140"/>
      <c r="N5" s="140"/>
      <c r="O5" s="140"/>
      <c r="P5" s="140"/>
      <c r="Q5" s="140"/>
      <c r="R5" s="140"/>
      <c r="S5" s="140"/>
      <c r="T5" s="140"/>
      <c r="U5" s="140"/>
      <c r="V5" s="140"/>
      <c r="W5" s="164"/>
      <c r="X5" s="166"/>
    </row>
    <row r="6" spans="1:24" ht="40.5" customHeight="1">
      <c r="A6" s="145"/>
      <c r="B6" s="15" t="s">
        <v>56</v>
      </c>
      <c r="C6" s="7" t="s">
        <v>59</v>
      </c>
      <c r="D6" s="43" t="s">
        <v>317</v>
      </c>
      <c r="E6" s="24" t="s">
        <v>332</v>
      </c>
      <c r="F6" s="24" t="s">
        <v>333</v>
      </c>
      <c r="G6" s="24" t="s">
        <v>334</v>
      </c>
      <c r="H6" s="24" t="s">
        <v>335</v>
      </c>
      <c r="I6" s="24" t="s">
        <v>336</v>
      </c>
      <c r="J6" s="24" t="s">
        <v>337</v>
      </c>
      <c r="K6" s="24" t="s">
        <v>338</v>
      </c>
      <c r="L6" s="24" t="s">
        <v>339</v>
      </c>
      <c r="M6" s="24" t="s">
        <v>340</v>
      </c>
      <c r="N6" s="24" t="s">
        <v>341</v>
      </c>
      <c r="O6" s="24" t="s">
        <v>342</v>
      </c>
      <c r="P6" s="24" t="s">
        <v>343</v>
      </c>
      <c r="Q6" s="24" t="s">
        <v>344</v>
      </c>
      <c r="R6" s="24" t="s">
        <v>345</v>
      </c>
      <c r="S6" s="24" t="s">
        <v>346</v>
      </c>
      <c r="T6" s="24" t="s">
        <v>347</v>
      </c>
      <c r="U6" s="24" t="s">
        <v>348</v>
      </c>
      <c r="V6" s="24" t="s">
        <v>349</v>
      </c>
      <c r="W6" s="24" t="s">
        <v>350</v>
      </c>
      <c r="X6" s="46" t="s">
        <v>351</v>
      </c>
    </row>
    <row r="7" spans="1:24" ht="19.5" customHeight="1">
      <c r="A7" s="11">
        <v>1</v>
      </c>
      <c r="B7" s="11">
        <v>2</v>
      </c>
      <c r="C7" s="11">
        <v>3</v>
      </c>
      <c r="D7" s="44">
        <v>4</v>
      </c>
      <c r="E7" s="19">
        <v>5</v>
      </c>
      <c r="F7" s="11">
        <v>6</v>
      </c>
      <c r="G7" s="11">
        <v>7</v>
      </c>
      <c r="H7" s="44">
        <v>8</v>
      </c>
      <c r="I7" s="11">
        <v>9</v>
      </c>
      <c r="J7" s="11">
        <v>10</v>
      </c>
      <c r="K7" s="11">
        <v>11</v>
      </c>
      <c r="L7" s="44">
        <v>12</v>
      </c>
      <c r="M7" s="11">
        <v>13</v>
      </c>
      <c r="N7" s="11">
        <v>14</v>
      </c>
      <c r="O7" s="11">
        <v>15</v>
      </c>
      <c r="P7" s="44">
        <v>16</v>
      </c>
      <c r="Q7" s="11">
        <v>17</v>
      </c>
      <c r="R7" s="11">
        <v>18</v>
      </c>
      <c r="S7" s="11">
        <v>19</v>
      </c>
      <c r="T7" s="44">
        <v>20</v>
      </c>
      <c r="U7" s="44">
        <v>21</v>
      </c>
      <c r="V7" s="44">
        <v>22</v>
      </c>
      <c r="W7" s="19">
        <v>23</v>
      </c>
      <c r="X7" s="19">
        <v>24</v>
      </c>
    </row>
    <row r="8" spans="1:24" ht="19.5" customHeight="1">
      <c r="A8" s="16"/>
      <c r="B8" s="45"/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</row>
    <row r="9" spans="1:24" ht="19.5" customHeight="1">
      <c r="A9" s="37"/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</row>
    <row r="10" spans="1:24" ht="14.25" customHeight="1">
      <c r="A10" s="234" t="s">
        <v>373</v>
      </c>
    </row>
  </sheetData>
  <mergeCells count="5">
    <mergeCell ref="A3:X3"/>
    <mergeCell ref="A4:I4"/>
    <mergeCell ref="B5:D5"/>
    <mergeCell ref="E5:X5"/>
    <mergeCell ref="A5:A6"/>
  </mergeCells>
  <phoneticPr fontId="26" type="noConversion"/>
  <printOptions horizontalCentered="1"/>
  <pageMargins left="0.96" right="0.96" top="0.72" bottom="0.72" header="0" footer="0"/>
  <pageSetup paperSize="9" scale="57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  <pageSetUpPr fitToPage="1"/>
  </sheetPr>
  <dimension ref="A1:J9"/>
  <sheetViews>
    <sheetView showZeros="0" workbookViewId="0">
      <pane ySplit="1" topLeftCell="A2" activePane="bottomLeft" state="frozen"/>
      <selection pane="bottomLeft" activeCell="B11" sqref="B11"/>
    </sheetView>
  </sheetViews>
  <sheetFormatPr defaultColWidth="9.109375" defaultRowHeight="12" customHeight="1"/>
  <cols>
    <col min="1" max="1" width="34.33203125" customWidth="1"/>
    <col min="2" max="2" width="29" customWidth="1"/>
    <col min="3" max="5" width="23.5546875" customWidth="1"/>
    <col min="6" max="6" width="11.33203125" customWidth="1"/>
    <col min="7" max="7" width="25.109375" customWidth="1"/>
    <col min="8" max="8" width="15.5546875" customWidth="1"/>
    <col min="9" max="9" width="13.44140625" customWidth="1"/>
    <col min="10" max="10" width="18.88671875" customWidth="1"/>
  </cols>
  <sheetData>
    <row r="1" spans="1:10" ht="12" customHeight="1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6.5" customHeight="1">
      <c r="J2" s="3" t="s">
        <v>352</v>
      </c>
    </row>
    <row r="3" spans="1:10" ht="41.25" customHeight="1">
      <c r="A3" s="187" t="str">
        <f>"2025"&amp;"年市对下转移支付绩效目标表"</f>
        <v>2025年市对下转移支付绩效目标表</v>
      </c>
      <c r="B3" s="160"/>
      <c r="C3" s="160"/>
      <c r="D3" s="160"/>
      <c r="E3" s="160"/>
      <c r="F3" s="159"/>
      <c r="G3" s="160"/>
      <c r="H3" s="159"/>
      <c r="I3" s="159"/>
      <c r="J3" s="160"/>
    </row>
    <row r="4" spans="1:10" ht="17.25" customHeight="1">
      <c r="A4" s="233" t="s">
        <v>369</v>
      </c>
      <c r="B4" s="101"/>
      <c r="C4" s="101"/>
      <c r="D4" s="101"/>
      <c r="E4" s="101"/>
      <c r="F4" s="101"/>
      <c r="G4" s="101"/>
      <c r="H4" s="101"/>
    </row>
    <row r="5" spans="1:10" ht="44.25" customHeight="1">
      <c r="A5" s="35" t="s">
        <v>330</v>
      </c>
      <c r="B5" s="35" t="s">
        <v>251</v>
      </c>
      <c r="C5" s="35" t="s">
        <v>252</v>
      </c>
      <c r="D5" s="35" t="s">
        <v>253</v>
      </c>
      <c r="E5" s="35" t="s">
        <v>254</v>
      </c>
      <c r="F5" s="36" t="s">
        <v>255</v>
      </c>
      <c r="G5" s="35" t="s">
        <v>256</v>
      </c>
      <c r="H5" s="36" t="s">
        <v>257</v>
      </c>
      <c r="I5" s="36" t="s">
        <v>258</v>
      </c>
      <c r="J5" s="35" t="s">
        <v>259</v>
      </c>
    </row>
    <row r="6" spans="1:10" ht="14.25" customHeight="1">
      <c r="A6" s="35">
        <v>1</v>
      </c>
      <c r="B6" s="35">
        <v>2</v>
      </c>
      <c r="C6" s="35">
        <v>3</v>
      </c>
      <c r="D6" s="35">
        <v>4</v>
      </c>
      <c r="E6" s="35">
        <v>5</v>
      </c>
      <c r="F6" s="36">
        <v>6</v>
      </c>
      <c r="G6" s="35">
        <v>7</v>
      </c>
      <c r="H6" s="36">
        <v>8</v>
      </c>
      <c r="I6" s="36">
        <v>9</v>
      </c>
      <c r="J6" s="35">
        <v>10</v>
      </c>
    </row>
    <row r="7" spans="1:10" ht="42" customHeight="1">
      <c r="A7" s="16"/>
      <c r="B7" s="37"/>
      <c r="C7" s="37"/>
      <c r="D7" s="37"/>
      <c r="E7" s="38"/>
      <c r="F7" s="39"/>
      <c r="G7" s="38"/>
      <c r="H7" s="39"/>
      <c r="I7" s="39"/>
      <c r="J7" s="38"/>
    </row>
    <row r="8" spans="1:10" ht="42" customHeight="1">
      <c r="A8" s="16"/>
      <c r="B8" s="12"/>
      <c r="C8" s="12"/>
      <c r="D8" s="12"/>
      <c r="E8" s="16"/>
      <c r="F8" s="12"/>
      <c r="G8" s="16"/>
      <c r="H8" s="12"/>
      <c r="I8" s="12"/>
      <c r="J8" s="16"/>
    </row>
    <row r="9" spans="1:10" ht="12" customHeight="1">
      <c r="A9" s="234" t="s">
        <v>372</v>
      </c>
    </row>
  </sheetData>
  <mergeCells count="2">
    <mergeCell ref="A3:J3"/>
    <mergeCell ref="A4:H4"/>
  </mergeCells>
  <phoneticPr fontId="26" type="noConversion"/>
  <printOptions horizontalCentered="1"/>
  <pageMargins left="0.96" right="0.96" top="0.72" bottom="0.72" header="0" footer="0"/>
  <pageSetup paperSize="9" scale="69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  <pageSetUpPr fitToPage="1"/>
  </sheetPr>
  <dimension ref="A1:I10"/>
  <sheetViews>
    <sheetView showZeros="0" workbookViewId="0">
      <pane ySplit="1" topLeftCell="A2" activePane="bottomLeft" state="frozen"/>
      <selection pane="bottomLeft" activeCell="A10" sqref="A10"/>
    </sheetView>
  </sheetViews>
  <sheetFormatPr defaultColWidth="10.44140625" defaultRowHeight="14.25" customHeight="1"/>
  <cols>
    <col min="1" max="3" width="33.6640625" customWidth="1"/>
    <col min="4" max="4" width="45.5546875" customWidth="1"/>
    <col min="5" max="5" width="27.5546875" customWidth="1"/>
    <col min="6" max="6" width="21.6640625" customWidth="1"/>
    <col min="7" max="9" width="26.33203125" customWidth="1"/>
  </cols>
  <sheetData>
    <row r="1" spans="1:9" ht="14.25" customHeight="1">
      <c r="A1" s="1"/>
      <c r="B1" s="1"/>
      <c r="C1" s="1"/>
      <c r="D1" s="1"/>
      <c r="E1" s="1"/>
      <c r="F1" s="1"/>
      <c r="G1" s="1"/>
      <c r="H1" s="1"/>
      <c r="I1" s="1"/>
    </row>
    <row r="2" spans="1:9" ht="14.25" customHeight="1">
      <c r="A2" s="220" t="s">
        <v>353</v>
      </c>
      <c r="B2" s="221"/>
      <c r="C2" s="221"/>
      <c r="D2" s="222"/>
      <c r="E2" s="222"/>
      <c r="F2" s="222"/>
      <c r="G2" s="221"/>
      <c r="H2" s="221"/>
      <c r="I2" s="222"/>
    </row>
    <row r="3" spans="1:9" ht="41.25" customHeight="1">
      <c r="A3" s="100" t="str">
        <f>"2025"&amp;"年新增资产配置预算表"</f>
        <v>2025年新增资产配置预算表</v>
      </c>
      <c r="B3" s="150"/>
      <c r="C3" s="150"/>
      <c r="D3" s="149"/>
      <c r="E3" s="149"/>
      <c r="F3" s="149"/>
      <c r="G3" s="150"/>
      <c r="H3" s="150"/>
      <c r="I3" s="149"/>
    </row>
    <row r="4" spans="1:9" ht="14.25" customHeight="1">
      <c r="A4" s="235" t="s">
        <v>369</v>
      </c>
      <c r="B4" s="223"/>
      <c r="C4" s="223"/>
      <c r="D4" s="23"/>
      <c r="F4" s="22"/>
      <c r="G4" s="21"/>
      <c r="H4" s="21"/>
      <c r="I4" s="34" t="s">
        <v>2</v>
      </c>
    </row>
    <row r="5" spans="1:9" ht="28.5" customHeight="1">
      <c r="A5" s="153" t="s">
        <v>163</v>
      </c>
      <c r="B5" s="154" t="s">
        <v>164</v>
      </c>
      <c r="C5" s="113" t="s">
        <v>354</v>
      </c>
      <c r="D5" s="153" t="s">
        <v>355</v>
      </c>
      <c r="E5" s="153" t="s">
        <v>356</v>
      </c>
      <c r="F5" s="153" t="s">
        <v>357</v>
      </c>
      <c r="G5" s="154" t="s">
        <v>358</v>
      </c>
      <c r="H5" s="224"/>
      <c r="I5" s="153"/>
    </row>
    <row r="6" spans="1:9" ht="21" customHeight="1">
      <c r="A6" s="113"/>
      <c r="B6" s="158"/>
      <c r="C6" s="158"/>
      <c r="D6" s="157"/>
      <c r="E6" s="158"/>
      <c r="F6" s="158"/>
      <c r="G6" s="24" t="s">
        <v>315</v>
      </c>
      <c r="H6" s="24" t="s">
        <v>359</v>
      </c>
      <c r="I6" s="24" t="s">
        <v>360</v>
      </c>
    </row>
    <row r="7" spans="1:9" ht="17.25" customHeight="1">
      <c r="A7" s="25" t="s">
        <v>142</v>
      </c>
      <c r="B7" s="26"/>
      <c r="C7" s="27" t="s">
        <v>143</v>
      </c>
      <c r="D7" s="25" t="s">
        <v>82</v>
      </c>
      <c r="E7" s="28" t="s">
        <v>83</v>
      </c>
      <c r="F7" s="25" t="s">
        <v>84</v>
      </c>
      <c r="G7" s="27" t="s">
        <v>85</v>
      </c>
      <c r="H7" s="29" t="s">
        <v>86</v>
      </c>
      <c r="I7" s="28" t="s">
        <v>87</v>
      </c>
    </row>
    <row r="8" spans="1:9" ht="19.5" customHeight="1">
      <c r="A8" s="30"/>
      <c r="B8" s="18"/>
      <c r="C8" s="18"/>
      <c r="D8" s="16"/>
      <c r="E8" s="12"/>
      <c r="F8" s="29"/>
      <c r="G8" s="31"/>
      <c r="H8" s="32"/>
      <c r="I8" s="32"/>
    </row>
    <row r="9" spans="1:9" ht="19.5" customHeight="1">
      <c r="A9" s="225" t="s">
        <v>56</v>
      </c>
      <c r="B9" s="226"/>
      <c r="C9" s="226"/>
      <c r="D9" s="227"/>
      <c r="E9" s="228"/>
      <c r="F9" s="228"/>
      <c r="G9" s="31"/>
      <c r="H9" s="32"/>
      <c r="I9" s="32"/>
    </row>
    <row r="10" spans="1:9" ht="14.25" customHeight="1">
      <c r="A10" s="234" t="s">
        <v>371</v>
      </c>
    </row>
  </sheetData>
  <mergeCells count="11">
    <mergeCell ref="A2:I2"/>
    <mergeCell ref="A3:I3"/>
    <mergeCell ref="A4:C4"/>
    <mergeCell ref="G5:I5"/>
    <mergeCell ref="A9:F9"/>
    <mergeCell ref="A5:A6"/>
    <mergeCell ref="B5:B6"/>
    <mergeCell ref="C5:C6"/>
    <mergeCell ref="D5:D6"/>
    <mergeCell ref="E5:E6"/>
    <mergeCell ref="F5:F6"/>
  </mergeCells>
  <phoneticPr fontId="26" type="noConversion"/>
  <pageMargins left="0.67" right="0.67" top="0.72" bottom="0.72" header="0.28000000000000003" footer="0.28000000000000003"/>
  <pageSetup paperSize="9" fitToWidth="0" fitToHeight="0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  <pageSetUpPr fitToPage="1"/>
  </sheetPr>
  <dimension ref="A1:K12"/>
  <sheetViews>
    <sheetView showZeros="0" workbookViewId="0">
      <pane ySplit="1" topLeftCell="A2" activePane="bottomLeft" state="frozen"/>
      <selection pane="bottomLeft" activeCell="D16" sqref="D16"/>
    </sheetView>
  </sheetViews>
  <sheetFormatPr defaultColWidth="9.109375" defaultRowHeight="14.25" customHeight="1"/>
  <cols>
    <col min="1" max="1" width="19.33203125" customWidth="1"/>
    <col min="2" max="2" width="33.88671875" customWidth="1"/>
    <col min="3" max="3" width="23.88671875" customWidth="1"/>
    <col min="4" max="4" width="11.109375" customWidth="1"/>
    <col min="5" max="5" width="17.6640625" customWidth="1"/>
    <col min="6" max="6" width="9.88671875" customWidth="1"/>
    <col min="7" max="7" width="17.6640625" customWidth="1"/>
    <col min="8" max="11" width="23.109375" customWidth="1"/>
  </cols>
  <sheetData>
    <row r="1" spans="1:11" ht="14.2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4.25" customHeight="1">
      <c r="D2" s="2"/>
      <c r="E2" s="2"/>
      <c r="F2" s="2"/>
      <c r="G2" s="2"/>
      <c r="K2" s="3" t="s">
        <v>361</v>
      </c>
    </row>
    <row r="3" spans="1:11" ht="41.25" customHeight="1">
      <c r="A3" s="160" t="str">
        <f>"2025"&amp;"年上级转移支付补助项目支出预算表"</f>
        <v>2025年上级转移支付补助项目支出预算表</v>
      </c>
      <c r="B3" s="160"/>
      <c r="C3" s="160"/>
      <c r="D3" s="160"/>
      <c r="E3" s="160"/>
      <c r="F3" s="160"/>
      <c r="G3" s="160"/>
      <c r="H3" s="160"/>
      <c r="I3" s="160"/>
      <c r="J3" s="160"/>
      <c r="K3" s="160"/>
    </row>
    <row r="4" spans="1:11" ht="13.5" customHeight="1">
      <c r="A4" s="233" t="s">
        <v>367</v>
      </c>
      <c r="B4" s="162"/>
      <c r="C4" s="162"/>
      <c r="D4" s="162"/>
      <c r="E4" s="162"/>
      <c r="F4" s="162"/>
      <c r="G4" s="162"/>
      <c r="H4" s="5"/>
      <c r="I4" s="5"/>
      <c r="J4" s="5"/>
      <c r="K4" s="6" t="s">
        <v>2</v>
      </c>
    </row>
    <row r="5" spans="1:11" ht="21.75" customHeight="1">
      <c r="A5" s="173" t="s">
        <v>235</v>
      </c>
      <c r="B5" s="173" t="s">
        <v>166</v>
      </c>
      <c r="C5" s="173" t="s">
        <v>236</v>
      </c>
      <c r="D5" s="181" t="s">
        <v>167</v>
      </c>
      <c r="E5" s="181" t="s">
        <v>168</v>
      </c>
      <c r="F5" s="181" t="s">
        <v>237</v>
      </c>
      <c r="G5" s="181" t="s">
        <v>238</v>
      </c>
      <c r="H5" s="184" t="s">
        <v>56</v>
      </c>
      <c r="I5" s="167" t="s">
        <v>362</v>
      </c>
      <c r="J5" s="140"/>
      <c r="K5" s="141"/>
    </row>
    <row r="6" spans="1:11" ht="21.75" customHeight="1">
      <c r="A6" s="174"/>
      <c r="B6" s="174"/>
      <c r="C6" s="174"/>
      <c r="D6" s="182"/>
      <c r="E6" s="182"/>
      <c r="F6" s="182"/>
      <c r="G6" s="182"/>
      <c r="H6" s="175"/>
      <c r="I6" s="181" t="s">
        <v>59</v>
      </c>
      <c r="J6" s="181" t="s">
        <v>60</v>
      </c>
      <c r="K6" s="181" t="s">
        <v>61</v>
      </c>
    </row>
    <row r="7" spans="1:11" ht="40.5" customHeight="1">
      <c r="A7" s="180"/>
      <c r="B7" s="180"/>
      <c r="C7" s="180"/>
      <c r="D7" s="183"/>
      <c r="E7" s="183"/>
      <c r="F7" s="183"/>
      <c r="G7" s="183"/>
      <c r="H7" s="145"/>
      <c r="I7" s="183" t="s">
        <v>58</v>
      </c>
      <c r="J7" s="183"/>
      <c r="K7" s="183"/>
    </row>
    <row r="8" spans="1:11" ht="15" customHeight="1">
      <c r="A8" s="11">
        <v>1</v>
      </c>
      <c r="B8" s="11">
        <v>2</v>
      </c>
      <c r="C8" s="11">
        <v>3</v>
      </c>
      <c r="D8" s="11">
        <v>4</v>
      </c>
      <c r="E8" s="11">
        <v>5</v>
      </c>
      <c r="F8" s="11">
        <v>6</v>
      </c>
      <c r="G8" s="11">
        <v>7</v>
      </c>
      <c r="H8" s="11">
        <v>8</v>
      </c>
      <c r="I8" s="11">
        <v>9</v>
      </c>
      <c r="J8" s="19">
        <v>10</v>
      </c>
      <c r="K8" s="19">
        <v>11</v>
      </c>
    </row>
    <row r="9" spans="1:11" ht="18.75" customHeight="1">
      <c r="A9" s="16"/>
      <c r="B9" s="12"/>
      <c r="C9" s="16"/>
      <c r="D9" s="16"/>
      <c r="E9" s="16"/>
      <c r="F9" s="16"/>
      <c r="G9" s="16"/>
      <c r="H9" s="17"/>
      <c r="I9" s="20"/>
      <c r="J9" s="20"/>
      <c r="K9" s="17"/>
    </row>
    <row r="10" spans="1:11" ht="18.75" customHeight="1">
      <c r="A10" s="18"/>
      <c r="B10" s="12"/>
      <c r="C10" s="12"/>
      <c r="D10" s="12"/>
      <c r="E10" s="12"/>
      <c r="F10" s="12"/>
      <c r="G10" s="12"/>
      <c r="H10" s="14"/>
      <c r="I10" s="14"/>
      <c r="J10" s="14"/>
      <c r="K10" s="17"/>
    </row>
    <row r="11" spans="1:11" ht="18.75" customHeight="1">
      <c r="A11" s="169" t="s">
        <v>153</v>
      </c>
      <c r="B11" s="170"/>
      <c r="C11" s="170"/>
      <c r="D11" s="170"/>
      <c r="E11" s="170"/>
      <c r="F11" s="170"/>
      <c r="G11" s="130"/>
      <c r="H11" s="14"/>
      <c r="I11" s="14"/>
      <c r="J11" s="14"/>
      <c r="K11" s="17"/>
    </row>
    <row r="12" spans="1:11" ht="14.25" customHeight="1">
      <c r="A12" s="234" t="s">
        <v>370</v>
      </c>
    </row>
  </sheetData>
  <mergeCells count="15">
    <mergeCell ref="A3:K3"/>
    <mergeCell ref="A4:G4"/>
    <mergeCell ref="I5:K5"/>
    <mergeCell ref="A11:G11"/>
    <mergeCell ref="A5:A7"/>
    <mergeCell ref="B5:B7"/>
    <mergeCell ref="C5:C7"/>
    <mergeCell ref="D5:D7"/>
    <mergeCell ref="E5:E7"/>
    <mergeCell ref="F5:F7"/>
    <mergeCell ref="G5:G7"/>
    <mergeCell ref="H5:H7"/>
    <mergeCell ref="I6:I7"/>
    <mergeCell ref="J6:J7"/>
    <mergeCell ref="K6:K7"/>
  </mergeCells>
  <phoneticPr fontId="23" type="noConversion"/>
  <printOptions horizontalCentered="1"/>
  <pageMargins left="0.37" right="0.37" top="0.56000000000000005" bottom="0.56000000000000005" header="0.48" footer="0.48"/>
  <pageSetup paperSize="9" scale="56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  <pageSetUpPr fitToPage="1"/>
  </sheetPr>
  <dimension ref="A1:G11"/>
  <sheetViews>
    <sheetView showZeros="0" tabSelected="1" workbookViewId="0">
      <pane ySplit="1" topLeftCell="A2" activePane="bottomLeft" state="frozen"/>
      <selection pane="bottomLeft" activeCell="E16" sqref="E16"/>
    </sheetView>
  </sheetViews>
  <sheetFormatPr defaultColWidth="9.109375" defaultRowHeight="14.25" customHeight="1"/>
  <cols>
    <col min="1" max="1" width="35.33203125" customWidth="1"/>
    <col min="2" max="4" width="28" customWidth="1"/>
    <col min="5" max="7" width="23.88671875" customWidth="1"/>
  </cols>
  <sheetData>
    <row r="1" spans="1:7" ht="14.25" customHeight="1">
      <c r="A1" s="1"/>
      <c r="B1" s="1"/>
      <c r="C1" s="1"/>
      <c r="D1" s="1"/>
      <c r="E1" s="1"/>
      <c r="F1" s="1"/>
      <c r="G1" s="1"/>
    </row>
    <row r="2" spans="1:7" ht="13.5" customHeight="1">
      <c r="D2" s="2"/>
      <c r="G2" s="3" t="s">
        <v>363</v>
      </c>
    </row>
    <row r="3" spans="1:7" ht="41.25" customHeight="1">
      <c r="A3" s="160" t="str">
        <f>"2025"&amp;"年部门项目中期规划预算表"</f>
        <v>2025年部门项目中期规划预算表</v>
      </c>
      <c r="B3" s="160"/>
      <c r="C3" s="160"/>
      <c r="D3" s="160"/>
      <c r="E3" s="160"/>
      <c r="F3" s="160"/>
      <c r="G3" s="160"/>
    </row>
    <row r="4" spans="1:7" ht="13.5" customHeight="1">
      <c r="A4" s="161" t="s">
        <v>368</v>
      </c>
      <c r="B4" s="162"/>
      <c r="C4" s="162"/>
      <c r="D4" s="162"/>
      <c r="E4" s="5"/>
      <c r="F4" s="5"/>
      <c r="G4" s="6" t="s">
        <v>2</v>
      </c>
    </row>
    <row r="5" spans="1:7" ht="21.75" customHeight="1">
      <c r="A5" s="173" t="s">
        <v>236</v>
      </c>
      <c r="B5" s="173" t="s">
        <v>235</v>
      </c>
      <c r="C5" s="173" t="s">
        <v>166</v>
      </c>
      <c r="D5" s="181" t="s">
        <v>364</v>
      </c>
      <c r="E5" s="167" t="s">
        <v>59</v>
      </c>
      <c r="F5" s="140"/>
      <c r="G5" s="141"/>
    </row>
    <row r="6" spans="1:7" ht="21.75" customHeight="1">
      <c r="A6" s="174"/>
      <c r="B6" s="174"/>
      <c r="C6" s="174"/>
      <c r="D6" s="182"/>
      <c r="E6" s="232" t="str">
        <f>"2025"&amp;"年"</f>
        <v>2025年</v>
      </c>
      <c r="F6" s="181" t="str">
        <f>("2025"+1)&amp;"年"</f>
        <v>2026年</v>
      </c>
      <c r="G6" s="181" t="str">
        <f>("2025"+2)&amp;"年"</f>
        <v>2027年</v>
      </c>
    </row>
    <row r="7" spans="1:7" ht="40.5" customHeight="1">
      <c r="A7" s="180"/>
      <c r="B7" s="180"/>
      <c r="C7" s="180"/>
      <c r="D7" s="183"/>
      <c r="E7" s="145"/>
      <c r="F7" s="183" t="s">
        <v>58</v>
      </c>
      <c r="G7" s="183"/>
    </row>
    <row r="8" spans="1:7" ht="15" customHeight="1">
      <c r="A8" s="11">
        <v>1</v>
      </c>
      <c r="B8" s="11">
        <v>2</v>
      </c>
      <c r="C8" s="11">
        <v>3</v>
      </c>
      <c r="D8" s="11">
        <v>4</v>
      </c>
      <c r="E8" s="11">
        <v>5</v>
      </c>
      <c r="F8" s="11">
        <v>6</v>
      </c>
      <c r="G8" s="11">
        <v>7</v>
      </c>
    </row>
    <row r="9" spans="1:7" ht="17.25" customHeight="1">
      <c r="A9" s="12" t="s">
        <v>70</v>
      </c>
      <c r="B9" s="13" t="s">
        <v>241</v>
      </c>
      <c r="C9" s="13" t="s">
        <v>242</v>
      </c>
      <c r="D9" s="12" t="s">
        <v>366</v>
      </c>
      <c r="E9" s="14">
        <v>633000</v>
      </c>
      <c r="F9" s="14">
        <v>633000</v>
      </c>
      <c r="G9" s="14">
        <v>633000</v>
      </c>
    </row>
    <row r="10" spans="1:7" ht="18.75" customHeight="1">
      <c r="A10" s="12" t="s">
        <v>70</v>
      </c>
      <c r="B10" s="12" t="s">
        <v>241</v>
      </c>
      <c r="C10" s="12" t="s">
        <v>245</v>
      </c>
      <c r="D10" s="12" t="s">
        <v>366</v>
      </c>
      <c r="E10" s="14">
        <v>2532000</v>
      </c>
      <c r="F10" s="14">
        <v>2532000</v>
      </c>
      <c r="G10" s="14">
        <v>2532000</v>
      </c>
    </row>
    <row r="11" spans="1:7" ht="18.75" customHeight="1">
      <c r="A11" s="229" t="s">
        <v>56</v>
      </c>
      <c r="B11" s="230" t="s">
        <v>365</v>
      </c>
      <c r="C11" s="230"/>
      <c r="D11" s="231"/>
      <c r="E11" s="14">
        <v>3165000</v>
      </c>
      <c r="F11" s="14">
        <v>3165000</v>
      </c>
      <c r="G11" s="14">
        <v>3165000</v>
      </c>
    </row>
  </sheetData>
  <mergeCells count="11">
    <mergeCell ref="A3:G3"/>
    <mergeCell ref="A4:D4"/>
    <mergeCell ref="E5:G5"/>
    <mergeCell ref="A11:D11"/>
    <mergeCell ref="A5:A7"/>
    <mergeCell ref="B5:B7"/>
    <mergeCell ref="C5:C7"/>
    <mergeCell ref="D5:D7"/>
    <mergeCell ref="E6:E7"/>
    <mergeCell ref="F6:F7"/>
    <mergeCell ref="G6:G7"/>
  </mergeCells>
  <phoneticPr fontId="23" type="noConversion"/>
  <printOptions horizontalCentered="1"/>
  <pageMargins left="0.37" right="0.37" top="0.56000000000000005" bottom="0.56000000000000005" header="0.48" footer="0.48"/>
  <pageSetup paperSize="9" scale="56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  <pageSetUpPr fitToPage="1"/>
  </sheetPr>
  <dimension ref="A1:S10"/>
  <sheetViews>
    <sheetView showGridLines="0" showZeros="0" workbookViewId="0">
      <pane ySplit="1" topLeftCell="A2" activePane="bottomLeft" state="frozen"/>
      <selection pane="bottomLeft" activeCell="C18" sqref="C18"/>
    </sheetView>
  </sheetViews>
  <sheetFormatPr defaultColWidth="8.5546875" defaultRowHeight="12.75" customHeight="1"/>
  <cols>
    <col min="1" max="1" width="15.88671875" customWidth="1"/>
    <col min="2" max="2" width="35" customWidth="1"/>
    <col min="3" max="19" width="22" customWidth="1"/>
  </cols>
  <sheetData>
    <row r="1" spans="1:19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17.25" customHeight="1">
      <c r="A2" s="106" t="s">
        <v>53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</row>
    <row r="3" spans="1:19" ht="41.25" customHeight="1">
      <c r="A3" s="100" t="str">
        <f>"2025"&amp;"年部门收入预算表"</f>
        <v>2025年部门收入预算表</v>
      </c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  <c r="R3" s="101"/>
      <c r="S3" s="101"/>
    </row>
    <row r="4" spans="1:19" ht="17.25" customHeight="1">
      <c r="A4" s="102" t="s">
        <v>1</v>
      </c>
      <c r="B4" s="101"/>
      <c r="S4" s="23" t="s">
        <v>2</v>
      </c>
    </row>
    <row r="5" spans="1:19" ht="21.75" customHeight="1">
      <c r="A5" s="115" t="s">
        <v>54</v>
      </c>
      <c r="B5" s="118" t="s">
        <v>55</v>
      </c>
      <c r="C5" s="118" t="s">
        <v>56</v>
      </c>
      <c r="D5" s="107" t="s">
        <v>57</v>
      </c>
      <c r="E5" s="107"/>
      <c r="F5" s="107"/>
      <c r="G5" s="107"/>
      <c r="H5" s="107"/>
      <c r="I5" s="108"/>
      <c r="J5" s="107"/>
      <c r="K5" s="107"/>
      <c r="L5" s="107"/>
      <c r="M5" s="107"/>
      <c r="N5" s="109"/>
      <c r="O5" s="107" t="s">
        <v>46</v>
      </c>
      <c r="P5" s="107"/>
      <c r="Q5" s="107"/>
      <c r="R5" s="107"/>
      <c r="S5" s="109"/>
    </row>
    <row r="6" spans="1:19" ht="27" customHeight="1">
      <c r="A6" s="116"/>
      <c r="B6" s="119"/>
      <c r="C6" s="119"/>
      <c r="D6" s="119" t="s">
        <v>58</v>
      </c>
      <c r="E6" s="119" t="s">
        <v>59</v>
      </c>
      <c r="F6" s="119" t="s">
        <v>60</v>
      </c>
      <c r="G6" s="119" t="s">
        <v>61</v>
      </c>
      <c r="H6" s="119" t="s">
        <v>62</v>
      </c>
      <c r="I6" s="110" t="s">
        <v>63</v>
      </c>
      <c r="J6" s="111"/>
      <c r="K6" s="111"/>
      <c r="L6" s="111"/>
      <c r="M6" s="111"/>
      <c r="N6" s="112"/>
      <c r="O6" s="119" t="s">
        <v>58</v>
      </c>
      <c r="P6" s="119" t="s">
        <v>59</v>
      </c>
      <c r="Q6" s="119" t="s">
        <v>60</v>
      </c>
      <c r="R6" s="119" t="s">
        <v>61</v>
      </c>
      <c r="S6" s="119" t="s">
        <v>64</v>
      </c>
    </row>
    <row r="7" spans="1:19" ht="30" customHeight="1">
      <c r="A7" s="117"/>
      <c r="B7" s="120"/>
      <c r="C7" s="121"/>
      <c r="D7" s="121"/>
      <c r="E7" s="121"/>
      <c r="F7" s="121"/>
      <c r="G7" s="121"/>
      <c r="H7" s="121"/>
      <c r="I7" s="39" t="s">
        <v>58</v>
      </c>
      <c r="J7" s="96" t="s">
        <v>65</v>
      </c>
      <c r="K7" s="96" t="s">
        <v>66</v>
      </c>
      <c r="L7" s="96" t="s">
        <v>67</v>
      </c>
      <c r="M7" s="96" t="s">
        <v>68</v>
      </c>
      <c r="N7" s="96" t="s">
        <v>69</v>
      </c>
      <c r="O7" s="122"/>
      <c r="P7" s="122"/>
      <c r="Q7" s="122"/>
      <c r="R7" s="122"/>
      <c r="S7" s="121"/>
    </row>
    <row r="8" spans="1:19" ht="15" customHeight="1">
      <c r="A8" s="94">
        <v>1</v>
      </c>
      <c r="B8" s="94">
        <v>2</v>
      </c>
      <c r="C8" s="94">
        <v>3</v>
      </c>
      <c r="D8" s="94">
        <v>4</v>
      </c>
      <c r="E8" s="94">
        <v>5</v>
      </c>
      <c r="F8" s="94">
        <v>6</v>
      </c>
      <c r="G8" s="94">
        <v>7</v>
      </c>
      <c r="H8" s="94">
        <v>8</v>
      </c>
      <c r="I8" s="39">
        <v>9</v>
      </c>
      <c r="J8" s="94">
        <v>10</v>
      </c>
      <c r="K8" s="94">
        <v>11</v>
      </c>
      <c r="L8" s="94">
        <v>12</v>
      </c>
      <c r="M8" s="94">
        <v>13</v>
      </c>
      <c r="N8" s="94">
        <v>14</v>
      </c>
      <c r="O8" s="94">
        <v>15</v>
      </c>
      <c r="P8" s="94">
        <v>16</v>
      </c>
      <c r="Q8" s="94">
        <v>17</v>
      </c>
      <c r="R8" s="94">
        <v>18</v>
      </c>
      <c r="S8" s="94">
        <v>19</v>
      </c>
    </row>
    <row r="9" spans="1:19" ht="18" customHeight="1">
      <c r="A9" s="12">
        <v>105047</v>
      </c>
      <c r="B9" s="95" t="s">
        <v>70</v>
      </c>
      <c r="C9" s="45">
        <v>32810797</v>
      </c>
      <c r="D9" s="45">
        <v>30272797</v>
      </c>
      <c r="E9" s="45">
        <v>30272797</v>
      </c>
      <c r="F9" s="45"/>
      <c r="G9" s="45"/>
      <c r="H9" s="45"/>
      <c r="I9" s="45">
        <v>2538000</v>
      </c>
      <c r="J9" s="45"/>
      <c r="K9" s="45"/>
      <c r="L9" s="45"/>
      <c r="M9" s="45"/>
      <c r="N9" s="45">
        <v>2538000</v>
      </c>
      <c r="O9" s="45"/>
      <c r="P9" s="45"/>
      <c r="Q9" s="45"/>
      <c r="R9" s="45"/>
      <c r="S9" s="45"/>
    </row>
    <row r="10" spans="1:19" ht="18" customHeight="1">
      <c r="A10" s="113" t="s">
        <v>56</v>
      </c>
      <c r="B10" s="114"/>
      <c r="C10" s="45">
        <v>32810797</v>
      </c>
      <c r="D10" s="45">
        <v>30272797</v>
      </c>
      <c r="E10" s="45">
        <v>30272797</v>
      </c>
      <c r="F10" s="45"/>
      <c r="G10" s="45"/>
      <c r="H10" s="45"/>
      <c r="I10" s="45">
        <v>2538000</v>
      </c>
      <c r="J10" s="45"/>
      <c r="K10" s="45"/>
      <c r="L10" s="45"/>
      <c r="M10" s="45"/>
      <c r="N10" s="45">
        <v>2538000</v>
      </c>
      <c r="O10" s="45"/>
      <c r="P10" s="45"/>
      <c r="Q10" s="45"/>
      <c r="R10" s="45"/>
      <c r="S10" s="45"/>
    </row>
  </sheetData>
  <mergeCells count="20">
    <mergeCell ref="O6:O7"/>
    <mergeCell ref="P6:P7"/>
    <mergeCell ref="Q6:Q7"/>
    <mergeCell ref="R6:R7"/>
    <mergeCell ref="S6:S7"/>
    <mergeCell ref="I6:N6"/>
    <mergeCell ref="A10:B10"/>
    <mergeCell ref="A5:A7"/>
    <mergeCell ref="B5:B7"/>
    <mergeCell ref="C5:C7"/>
    <mergeCell ref="D6:D7"/>
    <mergeCell ref="E6:E7"/>
    <mergeCell ref="F6:F7"/>
    <mergeCell ref="G6:G7"/>
    <mergeCell ref="H6:H7"/>
    <mergeCell ref="A2:S2"/>
    <mergeCell ref="A3:S3"/>
    <mergeCell ref="A4:B4"/>
    <mergeCell ref="D5:N5"/>
    <mergeCell ref="O5:S5"/>
  </mergeCells>
  <phoneticPr fontId="26" type="noConversion"/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  <pageSetUpPr fitToPage="1"/>
  </sheetPr>
  <dimension ref="A1:O17"/>
  <sheetViews>
    <sheetView showGridLines="0" showZeros="0" workbookViewId="0">
      <pane ySplit="1" topLeftCell="A8" activePane="bottomLeft" state="frozen"/>
      <selection pane="bottomLeft" activeCell="F13" sqref="F13"/>
    </sheetView>
  </sheetViews>
  <sheetFormatPr defaultColWidth="8.5546875" defaultRowHeight="12.75" customHeight="1"/>
  <cols>
    <col min="1" max="1" width="14.33203125" customWidth="1"/>
    <col min="2" max="2" width="37.5546875" customWidth="1"/>
    <col min="3" max="8" width="24.5546875" customWidth="1"/>
    <col min="9" max="9" width="26.6640625" customWidth="1"/>
    <col min="10" max="11" width="24.44140625" customWidth="1"/>
    <col min="12" max="15" width="24.554687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7.25" customHeight="1">
      <c r="A2" s="123" t="s">
        <v>71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</row>
    <row r="3" spans="1:15" ht="41.25" customHeight="1">
      <c r="A3" s="100" t="str">
        <f>"2025"&amp;"年部门支出预算表"</f>
        <v>2025年部门支出预算表</v>
      </c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</row>
    <row r="4" spans="1:15" ht="17.25" customHeight="1">
      <c r="A4" s="102" t="s">
        <v>1</v>
      </c>
      <c r="B4" s="101"/>
      <c r="O4" s="23" t="s">
        <v>2</v>
      </c>
    </row>
    <row r="5" spans="1:15" ht="27" customHeight="1">
      <c r="A5" s="131" t="s">
        <v>72</v>
      </c>
      <c r="B5" s="131" t="s">
        <v>73</v>
      </c>
      <c r="C5" s="131" t="s">
        <v>56</v>
      </c>
      <c r="D5" s="124" t="s">
        <v>59</v>
      </c>
      <c r="E5" s="125"/>
      <c r="F5" s="126"/>
      <c r="G5" s="134" t="s">
        <v>60</v>
      </c>
      <c r="H5" s="134" t="s">
        <v>61</v>
      </c>
      <c r="I5" s="134" t="s">
        <v>74</v>
      </c>
      <c r="J5" s="124" t="s">
        <v>63</v>
      </c>
      <c r="K5" s="125"/>
      <c r="L5" s="125"/>
      <c r="M5" s="125"/>
      <c r="N5" s="127"/>
      <c r="O5" s="128"/>
    </row>
    <row r="6" spans="1:15" ht="42" customHeight="1">
      <c r="A6" s="132"/>
      <c r="B6" s="132"/>
      <c r="C6" s="133"/>
      <c r="D6" s="91" t="s">
        <v>58</v>
      </c>
      <c r="E6" s="91" t="s">
        <v>75</v>
      </c>
      <c r="F6" s="91" t="s">
        <v>76</v>
      </c>
      <c r="G6" s="133"/>
      <c r="H6" s="133"/>
      <c r="I6" s="135"/>
      <c r="J6" s="91" t="s">
        <v>58</v>
      </c>
      <c r="K6" s="84" t="s">
        <v>77</v>
      </c>
      <c r="L6" s="84" t="s">
        <v>78</v>
      </c>
      <c r="M6" s="84" t="s">
        <v>79</v>
      </c>
      <c r="N6" s="84" t="s">
        <v>80</v>
      </c>
      <c r="O6" s="84" t="s">
        <v>81</v>
      </c>
    </row>
    <row r="7" spans="1:15" ht="18" customHeight="1">
      <c r="A7" s="92">
        <v>1</v>
      </c>
      <c r="B7" s="92">
        <v>2</v>
      </c>
      <c r="C7" s="25" t="s">
        <v>82</v>
      </c>
      <c r="D7" s="29" t="s">
        <v>83</v>
      </c>
      <c r="E7" s="29" t="s">
        <v>84</v>
      </c>
      <c r="F7" s="29" t="s">
        <v>85</v>
      </c>
      <c r="G7" s="29" t="s">
        <v>86</v>
      </c>
      <c r="H7" s="29" t="s">
        <v>87</v>
      </c>
      <c r="I7" s="29" t="s">
        <v>88</v>
      </c>
      <c r="J7" s="29" t="s">
        <v>89</v>
      </c>
      <c r="K7" s="29" t="s">
        <v>90</v>
      </c>
      <c r="L7" s="29" t="s">
        <v>91</v>
      </c>
      <c r="M7" s="29" t="s">
        <v>92</v>
      </c>
      <c r="N7" s="25" t="s">
        <v>93</v>
      </c>
      <c r="O7" s="29" t="s">
        <v>94</v>
      </c>
    </row>
    <row r="8" spans="1:15" ht="21" customHeight="1">
      <c r="A8" s="93">
        <v>2050202</v>
      </c>
      <c r="B8" s="30" t="s">
        <v>95</v>
      </c>
      <c r="C8" s="45">
        <v>24648797</v>
      </c>
      <c r="D8" s="45">
        <v>24648797</v>
      </c>
      <c r="E8" s="45">
        <v>21483797</v>
      </c>
      <c r="F8" s="45">
        <v>3165000</v>
      </c>
      <c r="G8" s="45"/>
      <c r="H8" s="45"/>
      <c r="I8" s="45"/>
      <c r="J8" s="45">
        <v>6000</v>
      </c>
      <c r="K8" s="45"/>
      <c r="L8" s="45"/>
      <c r="M8" s="45"/>
      <c r="N8" s="45"/>
      <c r="O8" s="45">
        <v>6000</v>
      </c>
    </row>
    <row r="9" spans="1:15" ht="21" customHeight="1">
      <c r="A9" s="93">
        <v>2050999</v>
      </c>
      <c r="B9" s="30" t="s">
        <v>96</v>
      </c>
      <c r="C9" s="45">
        <v>38380</v>
      </c>
      <c r="D9" s="45">
        <v>38380</v>
      </c>
      <c r="E9" s="45">
        <v>38380</v>
      </c>
      <c r="F9" s="45"/>
      <c r="G9" s="45"/>
      <c r="H9" s="45"/>
      <c r="I9" s="45"/>
      <c r="J9" s="45"/>
      <c r="K9" s="45"/>
      <c r="L9" s="45"/>
      <c r="M9" s="45"/>
      <c r="N9" s="45"/>
      <c r="O9" s="45"/>
    </row>
    <row r="10" spans="1:15" ht="21" customHeight="1">
      <c r="A10" s="93">
        <v>2080502</v>
      </c>
      <c r="B10" s="30" t="s">
        <v>97</v>
      </c>
      <c r="C10" s="45">
        <v>1898900</v>
      </c>
      <c r="D10" s="45">
        <v>1898900</v>
      </c>
      <c r="E10" s="45">
        <v>1898900</v>
      </c>
      <c r="F10" s="45"/>
      <c r="G10" s="45"/>
      <c r="H10" s="45"/>
      <c r="I10" s="45"/>
      <c r="J10" s="45"/>
      <c r="K10" s="45"/>
      <c r="L10" s="45"/>
      <c r="M10" s="45"/>
      <c r="N10" s="45"/>
      <c r="O10" s="45"/>
    </row>
    <row r="11" spans="1:15" ht="21" customHeight="1">
      <c r="A11" s="93">
        <v>2080505</v>
      </c>
      <c r="B11" s="30" t="s">
        <v>98</v>
      </c>
      <c r="C11" s="45">
        <v>1873200</v>
      </c>
      <c r="D11" s="45">
        <v>1873200</v>
      </c>
      <c r="E11" s="45">
        <v>1873200</v>
      </c>
      <c r="F11" s="45"/>
      <c r="G11" s="45"/>
      <c r="H11" s="45"/>
      <c r="I11" s="45"/>
      <c r="J11" s="45"/>
      <c r="K11" s="45"/>
      <c r="L11" s="45"/>
      <c r="M11" s="45"/>
      <c r="N11" s="45"/>
      <c r="O11" s="45"/>
    </row>
    <row r="12" spans="1:15" ht="21" customHeight="1">
      <c r="A12" s="93">
        <v>2080506</v>
      </c>
      <c r="B12" s="30" t="s">
        <v>99</v>
      </c>
      <c r="C12" s="45">
        <v>759520</v>
      </c>
      <c r="D12" s="45">
        <v>759520</v>
      </c>
      <c r="E12" s="45">
        <v>759520</v>
      </c>
      <c r="F12" s="45"/>
      <c r="G12" s="45"/>
      <c r="H12" s="45"/>
      <c r="I12" s="45"/>
      <c r="J12" s="45"/>
      <c r="K12" s="45"/>
      <c r="L12" s="45"/>
      <c r="M12" s="45"/>
      <c r="N12" s="45"/>
      <c r="O12" s="45"/>
    </row>
    <row r="13" spans="1:15" ht="21" customHeight="1">
      <c r="A13" s="93">
        <v>2101102</v>
      </c>
      <c r="B13" s="30" t="s">
        <v>100</v>
      </c>
      <c r="C13" s="45">
        <v>840000</v>
      </c>
      <c r="D13" s="45">
        <v>840000</v>
      </c>
      <c r="E13" s="45">
        <v>840000</v>
      </c>
      <c r="F13" s="45"/>
      <c r="G13" s="45"/>
      <c r="H13" s="45"/>
      <c r="I13" s="45"/>
      <c r="J13" s="45"/>
      <c r="K13" s="45"/>
      <c r="L13" s="45"/>
      <c r="M13" s="45"/>
      <c r="N13" s="45"/>
      <c r="O13" s="45"/>
    </row>
    <row r="14" spans="1:15" ht="21" customHeight="1">
      <c r="A14" s="93">
        <v>2101103</v>
      </c>
      <c r="B14" s="30" t="s">
        <v>101</v>
      </c>
      <c r="C14" s="45">
        <v>804000</v>
      </c>
      <c r="D14" s="45">
        <v>804000</v>
      </c>
      <c r="E14" s="45">
        <v>804000</v>
      </c>
      <c r="F14" s="45"/>
      <c r="G14" s="45"/>
      <c r="H14" s="45"/>
      <c r="I14" s="45"/>
      <c r="J14" s="45"/>
      <c r="K14" s="45"/>
      <c r="L14" s="45"/>
      <c r="M14" s="45"/>
      <c r="N14" s="45"/>
      <c r="O14" s="45"/>
    </row>
    <row r="15" spans="1:15" ht="21" customHeight="1">
      <c r="A15" s="93">
        <v>2101199</v>
      </c>
      <c r="B15" s="30" t="s">
        <v>102</v>
      </c>
      <c r="C15" s="45">
        <v>262000</v>
      </c>
      <c r="D15" s="45">
        <v>262000</v>
      </c>
      <c r="E15" s="45">
        <v>262000</v>
      </c>
      <c r="F15" s="45"/>
      <c r="G15" s="45"/>
      <c r="H15" s="45"/>
      <c r="I15" s="45"/>
      <c r="J15" s="45"/>
      <c r="K15" s="45"/>
      <c r="L15" s="45"/>
      <c r="M15" s="45"/>
      <c r="N15" s="45"/>
      <c r="O15" s="45"/>
    </row>
    <row r="16" spans="1:15" ht="21" customHeight="1">
      <c r="A16" s="93">
        <v>2210201</v>
      </c>
      <c r="B16" s="30" t="s">
        <v>103</v>
      </c>
      <c r="C16" s="45">
        <v>1680000</v>
      </c>
      <c r="D16" s="45">
        <v>1680000</v>
      </c>
      <c r="E16" s="45">
        <v>1680000</v>
      </c>
      <c r="F16" s="45"/>
      <c r="G16" s="45"/>
      <c r="H16" s="45"/>
      <c r="I16" s="45"/>
      <c r="J16" s="45"/>
      <c r="K16" s="45"/>
      <c r="L16" s="45"/>
      <c r="M16" s="45"/>
      <c r="N16" s="45"/>
      <c r="O16" s="45"/>
    </row>
    <row r="17" spans="1:15" ht="21" customHeight="1">
      <c r="A17" s="129" t="s">
        <v>56</v>
      </c>
      <c r="B17" s="130"/>
      <c r="C17" s="45">
        <v>32810797</v>
      </c>
      <c r="D17" s="45">
        <v>29639797</v>
      </c>
      <c r="E17" s="45">
        <v>29639797</v>
      </c>
      <c r="F17" s="45">
        <v>3165000</v>
      </c>
      <c r="G17" s="45"/>
      <c r="H17" s="45"/>
      <c r="I17" s="45"/>
      <c r="J17" s="45">
        <v>6000</v>
      </c>
      <c r="K17" s="45"/>
      <c r="L17" s="45"/>
      <c r="M17" s="45"/>
      <c r="N17" s="45"/>
      <c r="O17" s="45">
        <v>6000</v>
      </c>
    </row>
  </sheetData>
  <mergeCells count="12">
    <mergeCell ref="A17:B17"/>
    <mergeCell ref="A5:A6"/>
    <mergeCell ref="B5:B6"/>
    <mergeCell ref="C5:C6"/>
    <mergeCell ref="G5:G6"/>
    <mergeCell ref="A2:O2"/>
    <mergeCell ref="A3:O3"/>
    <mergeCell ref="A4:B4"/>
    <mergeCell ref="D5:F5"/>
    <mergeCell ref="J5:O5"/>
    <mergeCell ref="H5:H6"/>
    <mergeCell ref="I5:I6"/>
  </mergeCells>
  <phoneticPr fontId="26" type="noConversion"/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  <pageSetUpPr fitToPage="1"/>
  </sheetPr>
  <dimension ref="A1:D35"/>
  <sheetViews>
    <sheetView showGridLines="0" showZeros="0" workbookViewId="0">
      <pane ySplit="1" topLeftCell="A2" activePane="bottomLeft" state="frozen"/>
      <selection pane="bottomLeft" activeCell="B17" sqref="B17"/>
    </sheetView>
  </sheetViews>
  <sheetFormatPr defaultColWidth="8.5546875" defaultRowHeight="12.75" customHeight="1"/>
  <cols>
    <col min="1" max="4" width="35.5546875" customWidth="1"/>
  </cols>
  <sheetData>
    <row r="1" spans="1:4" ht="12.75" customHeight="1">
      <c r="A1" s="1"/>
      <c r="B1" s="1"/>
      <c r="C1" s="1"/>
      <c r="D1" s="1"/>
    </row>
    <row r="2" spans="1:4" ht="15" customHeight="1">
      <c r="A2" s="21"/>
      <c r="B2" s="23"/>
      <c r="C2" s="23"/>
      <c r="D2" s="23" t="s">
        <v>104</v>
      </c>
    </row>
    <row r="3" spans="1:4" ht="41.25" customHeight="1">
      <c r="A3" s="100" t="str">
        <f>"2025"&amp;"年部门财政拨款收支预算总表"</f>
        <v>2025年部门财政拨款收支预算总表</v>
      </c>
      <c r="B3" s="101"/>
      <c r="C3" s="101"/>
      <c r="D3" s="101"/>
    </row>
    <row r="4" spans="1:4" ht="17.25" customHeight="1">
      <c r="A4" s="102" t="s">
        <v>1</v>
      </c>
      <c r="B4" s="103"/>
      <c r="D4" s="23" t="s">
        <v>2</v>
      </c>
    </row>
    <row r="5" spans="1:4" ht="17.25" customHeight="1">
      <c r="A5" s="104" t="s">
        <v>3</v>
      </c>
      <c r="B5" s="105"/>
      <c r="C5" s="104" t="s">
        <v>4</v>
      </c>
      <c r="D5" s="105"/>
    </row>
    <row r="6" spans="1:4" ht="18.75" customHeight="1">
      <c r="A6" s="84" t="s">
        <v>5</v>
      </c>
      <c r="B6" s="84" t="s">
        <v>6</v>
      </c>
      <c r="C6" s="84" t="s">
        <v>7</v>
      </c>
      <c r="D6" s="84" t="s">
        <v>6</v>
      </c>
    </row>
    <row r="7" spans="1:4" ht="16.5" customHeight="1">
      <c r="A7" s="85" t="s">
        <v>105</v>
      </c>
      <c r="B7" s="45">
        <v>30272797</v>
      </c>
      <c r="C7" s="85" t="s">
        <v>106</v>
      </c>
      <c r="D7" s="45">
        <v>30272797</v>
      </c>
    </row>
    <row r="8" spans="1:4" ht="16.5" customHeight="1">
      <c r="A8" s="85" t="s">
        <v>107</v>
      </c>
      <c r="B8" s="86">
        <v>30272797</v>
      </c>
      <c r="C8" s="85" t="s">
        <v>108</v>
      </c>
      <c r="D8" s="45"/>
    </row>
    <row r="9" spans="1:4" ht="16.5" customHeight="1">
      <c r="A9" s="85" t="s">
        <v>109</v>
      </c>
      <c r="B9" s="45"/>
      <c r="C9" s="85" t="s">
        <v>110</v>
      </c>
      <c r="D9" s="45"/>
    </row>
    <row r="10" spans="1:4" ht="16.5" customHeight="1">
      <c r="A10" s="85" t="s">
        <v>111</v>
      </c>
      <c r="B10" s="45"/>
      <c r="C10" s="85" t="s">
        <v>112</v>
      </c>
      <c r="D10" s="45"/>
    </row>
    <row r="11" spans="1:4" ht="16.5" customHeight="1">
      <c r="A11" s="85" t="s">
        <v>113</v>
      </c>
      <c r="B11" s="45"/>
      <c r="C11" s="85" t="s">
        <v>114</v>
      </c>
      <c r="D11" s="45"/>
    </row>
    <row r="12" spans="1:4" ht="16.5" customHeight="1">
      <c r="A12" s="85" t="s">
        <v>107</v>
      </c>
      <c r="B12" s="45"/>
      <c r="C12" s="85" t="s">
        <v>115</v>
      </c>
      <c r="D12" s="45">
        <v>24687177</v>
      </c>
    </row>
    <row r="13" spans="1:4" ht="16.5" customHeight="1">
      <c r="A13" s="87" t="s">
        <v>109</v>
      </c>
      <c r="B13" s="45"/>
      <c r="C13" s="37" t="s">
        <v>116</v>
      </c>
      <c r="D13" s="45"/>
    </row>
    <row r="14" spans="1:4" ht="16.5" customHeight="1">
      <c r="A14" s="87" t="s">
        <v>111</v>
      </c>
      <c r="B14" s="45"/>
      <c r="C14" s="37" t="s">
        <v>117</v>
      </c>
      <c r="D14" s="45"/>
    </row>
    <row r="15" spans="1:4" ht="16.5" customHeight="1">
      <c r="A15" s="88"/>
      <c r="B15" s="45"/>
      <c r="C15" s="37" t="s">
        <v>118</v>
      </c>
      <c r="D15" s="45">
        <v>4531620</v>
      </c>
    </row>
    <row r="16" spans="1:4" ht="16.5" customHeight="1">
      <c r="A16" s="88"/>
      <c r="B16" s="45"/>
      <c r="C16" s="37" t="s">
        <v>119</v>
      </c>
      <c r="D16" s="45">
        <v>1906000</v>
      </c>
    </row>
    <row r="17" spans="1:4" ht="16.5" customHeight="1">
      <c r="A17" s="88"/>
      <c r="B17" s="45"/>
      <c r="C17" s="37" t="s">
        <v>120</v>
      </c>
      <c r="D17" s="45"/>
    </row>
    <row r="18" spans="1:4" ht="16.5" customHeight="1">
      <c r="A18" s="88"/>
      <c r="B18" s="45"/>
      <c r="C18" s="37" t="s">
        <v>121</v>
      </c>
      <c r="D18" s="45"/>
    </row>
    <row r="19" spans="1:4" ht="16.5" customHeight="1">
      <c r="A19" s="88"/>
      <c r="B19" s="45"/>
      <c r="C19" s="37" t="s">
        <v>122</v>
      </c>
      <c r="D19" s="45"/>
    </row>
    <row r="20" spans="1:4" ht="16.5" customHeight="1">
      <c r="A20" s="88"/>
      <c r="B20" s="45"/>
      <c r="C20" s="37" t="s">
        <v>123</v>
      </c>
      <c r="D20" s="45"/>
    </row>
    <row r="21" spans="1:4" ht="16.5" customHeight="1">
      <c r="A21" s="88"/>
      <c r="B21" s="45"/>
      <c r="C21" s="37" t="s">
        <v>124</v>
      </c>
      <c r="D21" s="45"/>
    </row>
    <row r="22" spans="1:4" ht="16.5" customHeight="1">
      <c r="A22" s="88"/>
      <c r="B22" s="45"/>
      <c r="C22" s="37" t="s">
        <v>125</v>
      </c>
      <c r="D22" s="45"/>
    </row>
    <row r="23" spans="1:4" ht="16.5" customHeight="1">
      <c r="A23" s="88"/>
      <c r="B23" s="45"/>
      <c r="C23" s="37" t="s">
        <v>126</v>
      </c>
      <c r="D23" s="45"/>
    </row>
    <row r="24" spans="1:4" ht="16.5" customHeight="1">
      <c r="A24" s="88"/>
      <c r="B24" s="45"/>
      <c r="C24" s="37" t="s">
        <v>127</v>
      </c>
      <c r="D24" s="45"/>
    </row>
    <row r="25" spans="1:4" ht="16.5" customHeight="1">
      <c r="A25" s="88"/>
      <c r="B25" s="45"/>
      <c r="C25" s="37" t="s">
        <v>128</v>
      </c>
      <c r="D25" s="45"/>
    </row>
    <row r="26" spans="1:4" ht="16.5" customHeight="1">
      <c r="A26" s="88"/>
      <c r="B26" s="45"/>
      <c r="C26" s="37" t="s">
        <v>129</v>
      </c>
      <c r="D26" s="45">
        <v>1680000</v>
      </c>
    </row>
    <row r="27" spans="1:4" ht="16.5" customHeight="1">
      <c r="A27" s="88"/>
      <c r="B27" s="45"/>
      <c r="C27" s="37" t="s">
        <v>130</v>
      </c>
      <c r="D27" s="45"/>
    </row>
    <row r="28" spans="1:4" ht="16.5" customHeight="1">
      <c r="A28" s="88"/>
      <c r="B28" s="45"/>
      <c r="C28" s="37" t="s">
        <v>131</v>
      </c>
      <c r="D28" s="45"/>
    </row>
    <row r="29" spans="1:4" ht="16.5" customHeight="1">
      <c r="A29" s="88"/>
      <c r="B29" s="45"/>
      <c r="C29" s="37" t="s">
        <v>132</v>
      </c>
      <c r="D29" s="45"/>
    </row>
    <row r="30" spans="1:4" ht="16.5" customHeight="1">
      <c r="A30" s="88"/>
      <c r="B30" s="45"/>
      <c r="C30" s="37" t="s">
        <v>133</v>
      </c>
      <c r="D30" s="45"/>
    </row>
    <row r="31" spans="1:4" ht="16.5" customHeight="1">
      <c r="A31" s="88"/>
      <c r="B31" s="45"/>
      <c r="C31" s="37" t="s">
        <v>134</v>
      </c>
      <c r="D31" s="45"/>
    </row>
    <row r="32" spans="1:4" ht="16.5" customHeight="1">
      <c r="A32" s="88"/>
      <c r="B32" s="45"/>
      <c r="C32" s="87" t="s">
        <v>135</v>
      </c>
      <c r="D32" s="45"/>
    </row>
    <row r="33" spans="1:4" ht="16.5" customHeight="1">
      <c r="A33" s="88"/>
      <c r="B33" s="45"/>
      <c r="C33" s="87" t="s">
        <v>136</v>
      </c>
      <c r="D33" s="45"/>
    </row>
    <row r="34" spans="1:4" ht="16.5" customHeight="1">
      <c r="A34" s="88"/>
      <c r="B34" s="45"/>
      <c r="C34" s="16" t="s">
        <v>137</v>
      </c>
      <c r="D34" s="45"/>
    </row>
    <row r="35" spans="1:4" ht="15" customHeight="1">
      <c r="A35" s="89" t="s">
        <v>51</v>
      </c>
      <c r="B35" s="90">
        <v>30272797</v>
      </c>
      <c r="C35" s="89" t="s">
        <v>52</v>
      </c>
      <c r="D35" s="90">
        <v>30272797</v>
      </c>
    </row>
  </sheetData>
  <mergeCells count="4">
    <mergeCell ref="A3:D3"/>
    <mergeCell ref="A4:B4"/>
    <mergeCell ref="A5:B5"/>
    <mergeCell ref="C5:D5"/>
  </mergeCells>
  <phoneticPr fontId="26" type="noConversion"/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  <pageSetUpPr fitToPage="1"/>
  </sheetPr>
  <dimension ref="A1:G17"/>
  <sheetViews>
    <sheetView showZeros="0" workbookViewId="0">
      <pane ySplit="1" topLeftCell="A2" activePane="bottomLeft" state="frozen"/>
      <selection pane="bottomLeft" activeCell="A5" sqref="A5:B5"/>
    </sheetView>
  </sheetViews>
  <sheetFormatPr defaultColWidth="9.109375" defaultRowHeight="14.25" customHeight="1"/>
  <cols>
    <col min="1" max="1" width="20.109375" customWidth="1"/>
    <col min="2" max="2" width="44" customWidth="1"/>
    <col min="3" max="7" width="24.109375" customWidth="1"/>
  </cols>
  <sheetData>
    <row r="1" spans="1:7" ht="14.25" customHeight="1">
      <c r="A1" s="1"/>
      <c r="B1" s="1"/>
      <c r="C1" s="1"/>
      <c r="D1" s="1"/>
      <c r="E1" s="1"/>
      <c r="F1" s="1"/>
      <c r="G1" s="1"/>
    </row>
    <row r="2" spans="1:7" ht="14.25" customHeight="1">
      <c r="D2" s="69"/>
      <c r="F2" s="40"/>
      <c r="G2" s="75" t="s">
        <v>138</v>
      </c>
    </row>
    <row r="3" spans="1:7" ht="41.25" customHeight="1">
      <c r="A3" s="136" t="str">
        <f>"2025"&amp;"年一般公共预算支出预算表（按功能科目分类）"</f>
        <v>2025年一般公共预算支出预算表（按功能科目分类）</v>
      </c>
      <c r="B3" s="136"/>
      <c r="C3" s="136"/>
      <c r="D3" s="136"/>
      <c r="E3" s="136"/>
      <c r="F3" s="136"/>
      <c r="G3" s="136"/>
    </row>
    <row r="4" spans="1:7" ht="18" customHeight="1">
      <c r="A4" s="4" t="s">
        <v>1</v>
      </c>
      <c r="F4" s="64"/>
      <c r="G4" s="75" t="s">
        <v>2</v>
      </c>
    </row>
    <row r="5" spans="1:7" ht="20.25" customHeight="1">
      <c r="A5" s="137" t="s">
        <v>139</v>
      </c>
      <c r="B5" s="138"/>
      <c r="C5" s="144" t="s">
        <v>56</v>
      </c>
      <c r="D5" s="139" t="s">
        <v>75</v>
      </c>
      <c r="E5" s="140"/>
      <c r="F5" s="141"/>
      <c r="G5" s="146" t="s">
        <v>76</v>
      </c>
    </row>
    <row r="6" spans="1:7" ht="20.25" customHeight="1">
      <c r="A6" s="83" t="s">
        <v>72</v>
      </c>
      <c r="B6" s="83" t="s">
        <v>73</v>
      </c>
      <c r="C6" s="145"/>
      <c r="D6" s="66" t="s">
        <v>58</v>
      </c>
      <c r="E6" s="66" t="s">
        <v>140</v>
      </c>
      <c r="F6" s="66" t="s">
        <v>141</v>
      </c>
      <c r="G6" s="147"/>
    </row>
    <row r="7" spans="1:7" ht="15" customHeight="1">
      <c r="A7" s="33" t="s">
        <v>142</v>
      </c>
      <c r="B7" s="33" t="s">
        <v>143</v>
      </c>
      <c r="C7" s="33" t="s">
        <v>82</v>
      </c>
      <c r="D7" s="33" t="s">
        <v>83</v>
      </c>
      <c r="E7" s="33" t="s">
        <v>84</v>
      </c>
      <c r="F7" s="33" t="s">
        <v>85</v>
      </c>
      <c r="G7" s="33" t="s">
        <v>86</v>
      </c>
    </row>
    <row r="8" spans="1:7" ht="15" customHeight="1">
      <c r="A8" s="33" t="s">
        <v>144</v>
      </c>
      <c r="B8" s="33" t="s">
        <v>95</v>
      </c>
      <c r="C8" s="45">
        <v>24648797</v>
      </c>
      <c r="D8" s="45">
        <v>21483797</v>
      </c>
      <c r="E8" s="45">
        <v>19858172</v>
      </c>
      <c r="F8" s="45">
        <v>1625625</v>
      </c>
      <c r="G8" s="45">
        <v>3165000</v>
      </c>
    </row>
    <row r="9" spans="1:7" ht="15" customHeight="1">
      <c r="A9" s="33" t="s">
        <v>145</v>
      </c>
      <c r="B9" s="33" t="s">
        <v>96</v>
      </c>
      <c r="C9" s="45">
        <v>38380</v>
      </c>
      <c r="D9" s="45">
        <v>38380</v>
      </c>
      <c r="E9" s="45"/>
      <c r="F9" s="45">
        <v>38380</v>
      </c>
      <c r="G9" s="45"/>
    </row>
    <row r="10" spans="1:7" ht="15" customHeight="1">
      <c r="A10" s="33" t="s">
        <v>146</v>
      </c>
      <c r="B10" s="33" t="s">
        <v>97</v>
      </c>
      <c r="C10" s="45">
        <v>1898900</v>
      </c>
      <c r="D10" s="45">
        <v>1898900</v>
      </c>
      <c r="E10" s="45">
        <v>1630300</v>
      </c>
      <c r="F10" s="45">
        <v>268600</v>
      </c>
      <c r="G10" s="45"/>
    </row>
    <row r="11" spans="1:7" ht="15" customHeight="1">
      <c r="A11" s="33" t="s">
        <v>147</v>
      </c>
      <c r="B11" s="33" t="s">
        <v>98</v>
      </c>
      <c r="C11" s="45">
        <v>1873200</v>
      </c>
      <c r="D11" s="45">
        <v>1873200</v>
      </c>
      <c r="E11" s="45">
        <v>1873200</v>
      </c>
      <c r="F11" s="45"/>
      <c r="G11" s="45"/>
    </row>
    <row r="12" spans="1:7" ht="15" customHeight="1">
      <c r="A12" s="33" t="s">
        <v>148</v>
      </c>
      <c r="B12" s="33" t="s">
        <v>99</v>
      </c>
      <c r="C12" s="45">
        <v>759520</v>
      </c>
      <c r="D12" s="45">
        <v>759520</v>
      </c>
      <c r="E12" s="45">
        <v>759520</v>
      </c>
      <c r="F12" s="45"/>
      <c r="G12" s="45"/>
    </row>
    <row r="13" spans="1:7" ht="15" customHeight="1">
      <c r="A13" s="33" t="s">
        <v>149</v>
      </c>
      <c r="B13" s="33" t="s">
        <v>100</v>
      </c>
      <c r="C13" s="45">
        <v>840000</v>
      </c>
      <c r="D13" s="45">
        <v>840000</v>
      </c>
      <c r="E13" s="45">
        <v>840000</v>
      </c>
      <c r="F13" s="45"/>
      <c r="G13" s="45"/>
    </row>
    <row r="14" spans="1:7" ht="15" customHeight="1">
      <c r="A14" s="33" t="s">
        <v>150</v>
      </c>
      <c r="B14" s="33" t="s">
        <v>101</v>
      </c>
      <c r="C14" s="45">
        <v>804000</v>
      </c>
      <c r="D14" s="45">
        <v>804000</v>
      </c>
      <c r="E14" s="45">
        <v>804000</v>
      </c>
      <c r="F14" s="45"/>
      <c r="G14" s="45"/>
    </row>
    <row r="15" spans="1:7" ht="15" customHeight="1">
      <c r="A15" s="33" t="s">
        <v>151</v>
      </c>
      <c r="B15" s="33" t="s">
        <v>102</v>
      </c>
      <c r="C15" s="45">
        <v>262000</v>
      </c>
      <c r="D15" s="45">
        <v>262000</v>
      </c>
      <c r="E15" s="45">
        <v>262000</v>
      </c>
      <c r="F15" s="45"/>
      <c r="G15" s="45"/>
    </row>
    <row r="16" spans="1:7" s="82" customFormat="1" ht="18" customHeight="1">
      <c r="A16" s="38" t="s">
        <v>152</v>
      </c>
      <c r="B16" s="38" t="s">
        <v>103</v>
      </c>
      <c r="C16" s="45">
        <v>1680000</v>
      </c>
      <c r="D16" s="45">
        <v>1680000</v>
      </c>
      <c r="E16" s="45">
        <v>1680000</v>
      </c>
      <c r="F16" s="45"/>
      <c r="G16" s="45"/>
    </row>
    <row r="17" spans="1:7" ht="18" customHeight="1">
      <c r="A17" s="142" t="s">
        <v>153</v>
      </c>
      <c r="B17" s="143" t="s">
        <v>153</v>
      </c>
      <c r="C17" s="45">
        <v>32804797</v>
      </c>
      <c r="D17" s="45">
        <v>29639797</v>
      </c>
      <c r="E17" s="45">
        <v>27707192</v>
      </c>
      <c r="F17" s="45">
        <v>1932605</v>
      </c>
      <c r="G17" s="45">
        <v>3165000</v>
      </c>
    </row>
  </sheetData>
  <mergeCells count="6">
    <mergeCell ref="A3:G3"/>
    <mergeCell ref="A5:B5"/>
    <mergeCell ref="D5:F5"/>
    <mergeCell ref="A17:B17"/>
    <mergeCell ref="C5:C6"/>
    <mergeCell ref="G5:G6"/>
  </mergeCells>
  <phoneticPr fontId="26" type="noConversion"/>
  <printOptions horizontalCentered="1"/>
  <pageMargins left="0.37" right="0.37" top="0.56000000000000005" bottom="0.56000000000000005" header="0.48" footer="0.48"/>
  <pageSetup paperSize="9" fitToHeight="10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  <pageSetUpPr fitToPage="1"/>
  </sheetPr>
  <dimension ref="A1:F9"/>
  <sheetViews>
    <sheetView showZeros="0" workbookViewId="0">
      <pane ySplit="1" topLeftCell="A2" activePane="bottomLeft" state="frozen"/>
      <selection pane="bottomLeft" activeCell="A5" sqref="A5:A6"/>
    </sheetView>
  </sheetViews>
  <sheetFormatPr defaultColWidth="10.44140625" defaultRowHeight="14.25" customHeight="1"/>
  <cols>
    <col min="1" max="6" width="28.109375" customWidth="1"/>
  </cols>
  <sheetData>
    <row r="1" spans="1:6" ht="14.25" customHeight="1">
      <c r="A1" s="1"/>
      <c r="B1" s="1"/>
      <c r="C1" s="1"/>
      <c r="D1" s="1"/>
      <c r="E1" s="1"/>
      <c r="F1" s="1"/>
    </row>
    <row r="2" spans="1:6" ht="14.25" customHeight="1">
      <c r="A2" s="22"/>
      <c r="B2" s="22"/>
      <c r="C2" s="22"/>
      <c r="D2" s="22"/>
      <c r="E2" s="21"/>
      <c r="F2" s="81" t="s">
        <v>154</v>
      </c>
    </row>
    <row r="3" spans="1:6" ht="41.25" customHeight="1">
      <c r="A3" s="148" t="str">
        <f>"2025"&amp;"年一般公共预算“三公”经费支出预算表"</f>
        <v>2025年一般公共预算“三公”经费支出预算表</v>
      </c>
      <c r="B3" s="149"/>
      <c r="C3" s="149"/>
      <c r="D3" s="149"/>
      <c r="E3" s="150"/>
      <c r="F3" s="149"/>
    </row>
    <row r="4" spans="1:6" ht="14.25" customHeight="1">
      <c r="A4" s="151" t="s">
        <v>1</v>
      </c>
      <c r="B4" s="152"/>
      <c r="D4" s="22"/>
      <c r="E4" s="21"/>
      <c r="F4" s="34" t="s">
        <v>2</v>
      </c>
    </row>
    <row r="5" spans="1:6" ht="27" customHeight="1">
      <c r="A5" s="153" t="s">
        <v>155</v>
      </c>
      <c r="B5" s="153" t="s">
        <v>156</v>
      </c>
      <c r="C5" s="113" t="s">
        <v>157</v>
      </c>
      <c r="D5" s="153"/>
      <c r="E5" s="154"/>
      <c r="F5" s="153" t="s">
        <v>158</v>
      </c>
    </row>
    <row r="6" spans="1:6" ht="28.5" customHeight="1">
      <c r="A6" s="156"/>
      <c r="B6" s="157"/>
      <c r="C6" s="24" t="s">
        <v>58</v>
      </c>
      <c r="D6" s="24" t="s">
        <v>159</v>
      </c>
      <c r="E6" s="24" t="s">
        <v>160</v>
      </c>
      <c r="F6" s="158"/>
    </row>
    <row r="7" spans="1:6" ht="17.25" customHeight="1">
      <c r="A7" s="29" t="s">
        <v>142</v>
      </c>
      <c r="B7" s="29" t="s">
        <v>143</v>
      </c>
      <c r="C7" s="29" t="s">
        <v>82</v>
      </c>
      <c r="D7" s="29" t="s">
        <v>83</v>
      </c>
      <c r="E7" s="29" t="s">
        <v>84</v>
      </c>
      <c r="F7" s="29" t="s">
        <v>85</v>
      </c>
    </row>
    <row r="8" spans="1:6" ht="17.25" customHeight="1">
      <c r="A8" s="45"/>
      <c r="B8" s="45"/>
      <c r="C8" s="45"/>
      <c r="D8" s="45"/>
      <c r="E8" s="45"/>
      <c r="F8" s="45"/>
    </row>
    <row r="9" spans="1:6" ht="14.25" customHeight="1">
      <c r="A9" s="155" t="s">
        <v>161</v>
      </c>
      <c r="B9" s="155"/>
      <c r="C9" s="155"/>
      <c r="D9" s="155"/>
      <c r="E9" s="155"/>
      <c r="F9" s="155"/>
    </row>
  </sheetData>
  <mergeCells count="7">
    <mergeCell ref="A3:F3"/>
    <mergeCell ref="A4:B4"/>
    <mergeCell ref="C5:E5"/>
    <mergeCell ref="A9:F9"/>
    <mergeCell ref="A5:A6"/>
    <mergeCell ref="B5:B6"/>
    <mergeCell ref="F5:F6"/>
  </mergeCells>
  <phoneticPr fontId="26" type="noConversion"/>
  <pageMargins left="0.67" right="0.67" top="0.72" bottom="0.72" header="0.28000000000000003" footer="0.28000000000000003"/>
  <pageSetup paperSize="9" fitToWidth="0" fitToHeight="0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  <pageSetUpPr fitToPage="1"/>
  </sheetPr>
  <dimension ref="A1:X38"/>
  <sheetViews>
    <sheetView showZeros="0" topLeftCell="C1" workbookViewId="0">
      <pane ySplit="1" topLeftCell="A17" activePane="bottomLeft" state="frozen"/>
      <selection pane="bottomLeft" activeCell="A4" sqref="A4:H4"/>
    </sheetView>
  </sheetViews>
  <sheetFormatPr defaultColWidth="9.109375" defaultRowHeight="14.25" customHeight="1"/>
  <cols>
    <col min="1" max="2" width="32.88671875" customWidth="1"/>
    <col min="3" max="3" width="20.6640625" customWidth="1"/>
    <col min="4" max="4" width="31.33203125" customWidth="1"/>
    <col min="5" max="5" width="10.109375" customWidth="1"/>
    <col min="6" max="6" width="17.5546875" customWidth="1"/>
    <col min="7" max="7" width="10.33203125" customWidth="1"/>
    <col min="8" max="8" width="23" customWidth="1"/>
    <col min="9" max="24" width="18.6640625" customWidth="1"/>
  </cols>
  <sheetData>
    <row r="1" spans="1:24" ht="14.2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13.5" customHeight="1">
      <c r="B2" s="69"/>
      <c r="C2" s="76"/>
      <c r="E2" s="77"/>
      <c r="F2" s="77"/>
      <c r="G2" s="77"/>
      <c r="H2" s="77"/>
      <c r="I2" s="47"/>
      <c r="J2" s="47"/>
      <c r="K2" s="47"/>
      <c r="L2" s="47"/>
      <c r="M2" s="47"/>
      <c r="N2" s="47"/>
      <c r="R2" s="47"/>
      <c r="V2" s="76"/>
      <c r="X2" s="3" t="s">
        <v>162</v>
      </c>
    </row>
    <row r="3" spans="1:24" ht="45.75" customHeight="1">
      <c r="A3" s="159" t="str">
        <f>"2025"&amp;"年部门基本支出预算表"</f>
        <v>2025年部门基本支出预算表</v>
      </c>
      <c r="B3" s="160"/>
      <c r="C3" s="159"/>
      <c r="D3" s="159"/>
      <c r="E3" s="159"/>
      <c r="F3" s="159"/>
      <c r="G3" s="159"/>
      <c r="H3" s="159"/>
      <c r="I3" s="159"/>
      <c r="J3" s="159"/>
      <c r="K3" s="159"/>
      <c r="L3" s="159"/>
      <c r="M3" s="159"/>
      <c r="N3" s="159"/>
      <c r="O3" s="160"/>
      <c r="P3" s="160"/>
      <c r="Q3" s="160"/>
      <c r="R3" s="159"/>
      <c r="S3" s="159"/>
      <c r="T3" s="159"/>
      <c r="U3" s="159"/>
      <c r="V3" s="159"/>
      <c r="W3" s="159"/>
      <c r="X3" s="159"/>
    </row>
    <row r="4" spans="1:24" ht="18.75" customHeight="1">
      <c r="A4" s="233" t="s">
        <v>375</v>
      </c>
      <c r="B4" s="162"/>
      <c r="C4" s="163"/>
      <c r="D4" s="163"/>
      <c r="E4" s="163"/>
      <c r="F4" s="163"/>
      <c r="G4" s="163"/>
      <c r="H4" s="163"/>
      <c r="I4" s="48"/>
      <c r="J4" s="48"/>
      <c r="K4" s="48"/>
      <c r="L4" s="48"/>
      <c r="M4" s="48"/>
      <c r="N4" s="48"/>
      <c r="O4" s="5"/>
      <c r="P4" s="5"/>
      <c r="Q4" s="5"/>
      <c r="R4" s="48"/>
      <c r="V4" s="76"/>
      <c r="X4" s="3" t="s">
        <v>2</v>
      </c>
    </row>
    <row r="5" spans="1:24" ht="18" customHeight="1">
      <c r="A5" s="173" t="s">
        <v>163</v>
      </c>
      <c r="B5" s="173" t="s">
        <v>164</v>
      </c>
      <c r="C5" s="173" t="s">
        <v>165</v>
      </c>
      <c r="D5" s="173" t="s">
        <v>166</v>
      </c>
      <c r="E5" s="173" t="s">
        <v>167</v>
      </c>
      <c r="F5" s="173" t="s">
        <v>168</v>
      </c>
      <c r="G5" s="173" t="s">
        <v>169</v>
      </c>
      <c r="H5" s="173" t="s">
        <v>170</v>
      </c>
      <c r="I5" s="139" t="s">
        <v>171</v>
      </c>
      <c r="J5" s="164" t="s">
        <v>171</v>
      </c>
      <c r="K5" s="164"/>
      <c r="L5" s="164"/>
      <c r="M5" s="164"/>
      <c r="N5" s="164"/>
      <c r="O5" s="140"/>
      <c r="P5" s="140"/>
      <c r="Q5" s="140"/>
      <c r="R5" s="165" t="s">
        <v>62</v>
      </c>
      <c r="S5" s="164" t="s">
        <v>63</v>
      </c>
      <c r="T5" s="164"/>
      <c r="U5" s="164"/>
      <c r="V5" s="164"/>
      <c r="W5" s="164"/>
      <c r="X5" s="166"/>
    </row>
    <row r="6" spans="1:24" ht="18" customHeight="1">
      <c r="A6" s="174"/>
      <c r="B6" s="175"/>
      <c r="C6" s="177"/>
      <c r="D6" s="174"/>
      <c r="E6" s="174"/>
      <c r="F6" s="174"/>
      <c r="G6" s="174"/>
      <c r="H6" s="174"/>
      <c r="I6" s="144" t="s">
        <v>172</v>
      </c>
      <c r="J6" s="139" t="s">
        <v>59</v>
      </c>
      <c r="K6" s="164"/>
      <c r="L6" s="164"/>
      <c r="M6" s="164"/>
      <c r="N6" s="166"/>
      <c r="O6" s="167" t="s">
        <v>173</v>
      </c>
      <c r="P6" s="140"/>
      <c r="Q6" s="141"/>
      <c r="R6" s="173" t="s">
        <v>62</v>
      </c>
      <c r="S6" s="139" t="s">
        <v>63</v>
      </c>
      <c r="T6" s="165" t="s">
        <v>65</v>
      </c>
      <c r="U6" s="164" t="s">
        <v>63</v>
      </c>
      <c r="V6" s="165" t="s">
        <v>67</v>
      </c>
      <c r="W6" s="165" t="s">
        <v>68</v>
      </c>
      <c r="X6" s="168" t="s">
        <v>69</v>
      </c>
    </row>
    <row r="7" spans="1:24" ht="19.5" customHeight="1">
      <c r="A7" s="175"/>
      <c r="B7" s="175"/>
      <c r="C7" s="175"/>
      <c r="D7" s="175"/>
      <c r="E7" s="175"/>
      <c r="F7" s="175"/>
      <c r="G7" s="175"/>
      <c r="H7" s="175"/>
      <c r="I7" s="175"/>
      <c r="J7" s="178" t="s">
        <v>174</v>
      </c>
      <c r="K7" s="173" t="s">
        <v>175</v>
      </c>
      <c r="L7" s="173" t="s">
        <v>176</v>
      </c>
      <c r="M7" s="173" t="s">
        <v>177</v>
      </c>
      <c r="N7" s="173" t="s">
        <v>178</v>
      </c>
      <c r="O7" s="173" t="s">
        <v>59</v>
      </c>
      <c r="P7" s="173" t="s">
        <v>60</v>
      </c>
      <c r="Q7" s="173" t="s">
        <v>61</v>
      </c>
      <c r="R7" s="175"/>
      <c r="S7" s="173" t="s">
        <v>58</v>
      </c>
      <c r="T7" s="173" t="s">
        <v>65</v>
      </c>
      <c r="U7" s="173" t="s">
        <v>179</v>
      </c>
      <c r="V7" s="173" t="s">
        <v>67</v>
      </c>
      <c r="W7" s="173" t="s">
        <v>68</v>
      </c>
      <c r="X7" s="173" t="s">
        <v>69</v>
      </c>
    </row>
    <row r="8" spans="1:24" ht="37.5" customHeight="1">
      <c r="A8" s="176"/>
      <c r="B8" s="145"/>
      <c r="C8" s="176"/>
      <c r="D8" s="176"/>
      <c r="E8" s="176"/>
      <c r="F8" s="176"/>
      <c r="G8" s="176"/>
      <c r="H8" s="176"/>
      <c r="I8" s="176"/>
      <c r="J8" s="179" t="s">
        <v>58</v>
      </c>
      <c r="K8" s="180" t="s">
        <v>180</v>
      </c>
      <c r="L8" s="180" t="s">
        <v>176</v>
      </c>
      <c r="M8" s="180" t="s">
        <v>177</v>
      </c>
      <c r="N8" s="180" t="s">
        <v>178</v>
      </c>
      <c r="O8" s="180" t="s">
        <v>176</v>
      </c>
      <c r="P8" s="180" t="s">
        <v>177</v>
      </c>
      <c r="Q8" s="180" t="s">
        <v>178</v>
      </c>
      <c r="R8" s="180" t="s">
        <v>62</v>
      </c>
      <c r="S8" s="180" t="s">
        <v>58</v>
      </c>
      <c r="T8" s="180" t="s">
        <v>65</v>
      </c>
      <c r="U8" s="180" t="s">
        <v>179</v>
      </c>
      <c r="V8" s="180" t="s">
        <v>67</v>
      </c>
      <c r="W8" s="180" t="s">
        <v>68</v>
      </c>
      <c r="X8" s="180" t="s">
        <v>69</v>
      </c>
    </row>
    <row r="9" spans="1:24" ht="14.25" customHeight="1">
      <c r="A9" s="19">
        <v>1</v>
      </c>
      <c r="B9" s="19">
        <v>2</v>
      </c>
      <c r="C9" s="19">
        <v>3</v>
      </c>
      <c r="D9" s="19">
        <v>4</v>
      </c>
      <c r="E9" s="19">
        <v>5</v>
      </c>
      <c r="F9" s="19">
        <v>6</v>
      </c>
      <c r="G9" s="19">
        <v>7</v>
      </c>
      <c r="H9" s="19">
        <v>8</v>
      </c>
      <c r="I9" s="19">
        <v>9</v>
      </c>
      <c r="J9" s="19">
        <v>10</v>
      </c>
      <c r="K9" s="19">
        <v>11</v>
      </c>
      <c r="L9" s="19">
        <v>12</v>
      </c>
      <c r="M9" s="19">
        <v>13</v>
      </c>
      <c r="N9" s="19">
        <v>14</v>
      </c>
      <c r="O9" s="19">
        <v>15</v>
      </c>
      <c r="P9" s="19">
        <v>16</v>
      </c>
      <c r="Q9" s="19">
        <v>17</v>
      </c>
      <c r="R9" s="19">
        <v>18</v>
      </c>
      <c r="S9" s="19">
        <v>19</v>
      </c>
      <c r="T9" s="19">
        <v>20</v>
      </c>
      <c r="U9" s="19">
        <v>21</v>
      </c>
      <c r="V9" s="19">
        <v>22</v>
      </c>
      <c r="W9" s="19">
        <v>23</v>
      </c>
      <c r="X9" s="19">
        <v>24</v>
      </c>
    </row>
    <row r="10" spans="1:24" ht="14.25" customHeight="1">
      <c r="A10" s="78" t="s">
        <v>181</v>
      </c>
      <c r="B10" s="78" t="s">
        <v>70</v>
      </c>
      <c r="C10" s="79" t="s">
        <v>182</v>
      </c>
      <c r="D10" s="78" t="s">
        <v>183</v>
      </c>
      <c r="E10" s="78" t="s">
        <v>147</v>
      </c>
      <c r="F10" s="78" t="s">
        <v>98</v>
      </c>
      <c r="G10" s="78" t="s">
        <v>184</v>
      </c>
      <c r="H10" s="78" t="s">
        <v>185</v>
      </c>
      <c r="I10" s="80">
        <v>1873200</v>
      </c>
      <c r="J10" s="80">
        <v>1873200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</row>
    <row r="11" spans="1:24" ht="14.25" customHeight="1">
      <c r="A11" s="78" t="s">
        <v>181</v>
      </c>
      <c r="B11" s="78" t="s">
        <v>70</v>
      </c>
      <c r="C11" s="79" t="s">
        <v>182</v>
      </c>
      <c r="D11" s="78" t="s">
        <v>183</v>
      </c>
      <c r="E11" s="78" t="s">
        <v>148</v>
      </c>
      <c r="F11" s="78" t="s">
        <v>99</v>
      </c>
      <c r="G11" s="78" t="s">
        <v>186</v>
      </c>
      <c r="H11" s="78" t="s">
        <v>187</v>
      </c>
      <c r="I11" s="80">
        <v>759520</v>
      </c>
      <c r="J11" s="80">
        <v>759520</v>
      </c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</row>
    <row r="12" spans="1:24" ht="14.25" customHeight="1">
      <c r="A12" s="78" t="s">
        <v>181</v>
      </c>
      <c r="B12" s="78" t="s">
        <v>70</v>
      </c>
      <c r="C12" s="79" t="s">
        <v>182</v>
      </c>
      <c r="D12" s="78" t="s">
        <v>183</v>
      </c>
      <c r="E12" s="78" t="s">
        <v>149</v>
      </c>
      <c r="F12" s="78" t="s">
        <v>100</v>
      </c>
      <c r="G12" s="78" t="s">
        <v>188</v>
      </c>
      <c r="H12" s="78" t="s">
        <v>189</v>
      </c>
      <c r="I12" s="80">
        <v>840000</v>
      </c>
      <c r="J12" s="80">
        <v>840000</v>
      </c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</row>
    <row r="13" spans="1:24" ht="14.25" customHeight="1">
      <c r="A13" s="78" t="s">
        <v>181</v>
      </c>
      <c r="B13" s="78" t="s">
        <v>70</v>
      </c>
      <c r="C13" s="79" t="s">
        <v>182</v>
      </c>
      <c r="D13" s="78" t="s">
        <v>183</v>
      </c>
      <c r="E13" s="78" t="s">
        <v>150</v>
      </c>
      <c r="F13" s="78" t="s">
        <v>101</v>
      </c>
      <c r="G13" s="78" t="s">
        <v>190</v>
      </c>
      <c r="H13" s="78" t="s">
        <v>191</v>
      </c>
      <c r="I13" s="80">
        <v>804000</v>
      </c>
      <c r="J13" s="80">
        <v>804000</v>
      </c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</row>
    <row r="14" spans="1:24" ht="14.25" customHeight="1">
      <c r="A14" s="78" t="s">
        <v>181</v>
      </c>
      <c r="B14" s="78" t="s">
        <v>70</v>
      </c>
      <c r="C14" s="79" t="s">
        <v>182</v>
      </c>
      <c r="D14" s="78" t="s">
        <v>183</v>
      </c>
      <c r="E14" s="78" t="s">
        <v>144</v>
      </c>
      <c r="F14" s="78" t="s">
        <v>95</v>
      </c>
      <c r="G14" s="78" t="s">
        <v>192</v>
      </c>
      <c r="H14" s="78" t="s">
        <v>193</v>
      </c>
      <c r="I14" s="80">
        <v>45600</v>
      </c>
      <c r="J14" s="80">
        <v>45600</v>
      </c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</row>
    <row r="15" spans="1:24" ht="14.25" customHeight="1">
      <c r="A15" s="78" t="s">
        <v>181</v>
      </c>
      <c r="B15" s="78" t="s">
        <v>70</v>
      </c>
      <c r="C15" s="79" t="s">
        <v>182</v>
      </c>
      <c r="D15" s="78" t="s">
        <v>183</v>
      </c>
      <c r="E15" s="78" t="s">
        <v>151</v>
      </c>
      <c r="F15" s="78" t="s">
        <v>102</v>
      </c>
      <c r="G15" s="78" t="s">
        <v>192</v>
      </c>
      <c r="H15" s="78" t="s">
        <v>193</v>
      </c>
      <c r="I15" s="80">
        <v>42000</v>
      </c>
      <c r="J15" s="80">
        <v>42000</v>
      </c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</row>
    <row r="16" spans="1:24" ht="14.25" customHeight="1">
      <c r="A16" s="78" t="s">
        <v>181</v>
      </c>
      <c r="B16" s="78" t="s">
        <v>70</v>
      </c>
      <c r="C16" s="79" t="s">
        <v>182</v>
      </c>
      <c r="D16" s="78" t="s">
        <v>183</v>
      </c>
      <c r="E16" s="78" t="s">
        <v>151</v>
      </c>
      <c r="F16" s="78" t="s">
        <v>102</v>
      </c>
      <c r="G16" s="78" t="s">
        <v>192</v>
      </c>
      <c r="H16" s="78" t="s">
        <v>193</v>
      </c>
      <c r="I16" s="80">
        <v>220000</v>
      </c>
      <c r="J16" s="80">
        <v>220000</v>
      </c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</row>
    <row r="17" spans="1:24" ht="14.25" customHeight="1">
      <c r="A17" s="78" t="s">
        <v>181</v>
      </c>
      <c r="B17" s="78" t="s">
        <v>70</v>
      </c>
      <c r="C17" s="79" t="s">
        <v>194</v>
      </c>
      <c r="D17" s="78" t="s">
        <v>195</v>
      </c>
      <c r="E17" s="78" t="s">
        <v>144</v>
      </c>
      <c r="F17" s="78" t="s">
        <v>95</v>
      </c>
      <c r="G17" s="78" t="s">
        <v>196</v>
      </c>
      <c r="H17" s="78" t="s">
        <v>197</v>
      </c>
      <c r="I17" s="80">
        <v>4168824</v>
      </c>
      <c r="J17" s="80">
        <v>4168824</v>
      </c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</row>
    <row r="18" spans="1:24" ht="14.25" customHeight="1">
      <c r="A18" s="78" t="s">
        <v>181</v>
      </c>
      <c r="B18" s="78" t="s">
        <v>70</v>
      </c>
      <c r="C18" s="79" t="s">
        <v>194</v>
      </c>
      <c r="D18" s="78" t="s">
        <v>195</v>
      </c>
      <c r="E18" s="78" t="s">
        <v>144</v>
      </c>
      <c r="F18" s="78" t="s">
        <v>95</v>
      </c>
      <c r="G18" s="78" t="s">
        <v>198</v>
      </c>
      <c r="H18" s="78" t="s">
        <v>199</v>
      </c>
      <c r="I18" s="80">
        <v>4452</v>
      </c>
      <c r="J18" s="80">
        <v>4452</v>
      </c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</row>
    <row r="19" spans="1:24" ht="14.25" customHeight="1">
      <c r="A19" s="78" t="s">
        <v>181</v>
      </c>
      <c r="B19" s="78" t="s">
        <v>70</v>
      </c>
      <c r="C19" s="79" t="s">
        <v>194</v>
      </c>
      <c r="D19" s="78" t="s">
        <v>195</v>
      </c>
      <c r="E19" s="78" t="s">
        <v>144</v>
      </c>
      <c r="F19" s="78" t="s">
        <v>95</v>
      </c>
      <c r="G19" s="78" t="s">
        <v>200</v>
      </c>
      <c r="H19" s="78" t="s">
        <v>201</v>
      </c>
      <c r="I19" s="80">
        <v>30000</v>
      </c>
      <c r="J19" s="80">
        <v>30000</v>
      </c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</row>
    <row r="20" spans="1:24" ht="14.25" customHeight="1">
      <c r="A20" s="78" t="s">
        <v>181</v>
      </c>
      <c r="B20" s="78" t="s">
        <v>70</v>
      </c>
      <c r="C20" s="79" t="s">
        <v>194</v>
      </c>
      <c r="D20" s="78" t="s">
        <v>195</v>
      </c>
      <c r="E20" s="78" t="s">
        <v>144</v>
      </c>
      <c r="F20" s="78" t="s">
        <v>95</v>
      </c>
      <c r="G20" s="78" t="s">
        <v>200</v>
      </c>
      <c r="H20" s="78" t="s">
        <v>201</v>
      </c>
      <c r="I20" s="80">
        <v>347402</v>
      </c>
      <c r="J20" s="80">
        <v>347402</v>
      </c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</row>
    <row r="21" spans="1:24" ht="14.25" customHeight="1">
      <c r="A21" s="78" t="s">
        <v>181</v>
      </c>
      <c r="B21" s="78" t="s">
        <v>70</v>
      </c>
      <c r="C21" s="79" t="s">
        <v>194</v>
      </c>
      <c r="D21" s="78" t="s">
        <v>195</v>
      </c>
      <c r="E21" s="78" t="s">
        <v>144</v>
      </c>
      <c r="F21" s="78" t="s">
        <v>95</v>
      </c>
      <c r="G21" s="78" t="s">
        <v>202</v>
      </c>
      <c r="H21" s="78" t="s">
        <v>203</v>
      </c>
      <c r="I21" s="80">
        <v>3826452</v>
      </c>
      <c r="J21" s="80">
        <v>3826452</v>
      </c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</row>
    <row r="22" spans="1:24" ht="14.25" customHeight="1">
      <c r="A22" s="78" t="s">
        <v>181</v>
      </c>
      <c r="B22" s="78" t="s">
        <v>70</v>
      </c>
      <c r="C22" s="79" t="s">
        <v>194</v>
      </c>
      <c r="D22" s="78" t="s">
        <v>195</v>
      </c>
      <c r="E22" s="78" t="s">
        <v>144</v>
      </c>
      <c r="F22" s="78" t="s">
        <v>95</v>
      </c>
      <c r="G22" s="78" t="s">
        <v>202</v>
      </c>
      <c r="H22" s="78" t="s">
        <v>203</v>
      </c>
      <c r="I22" s="80">
        <v>996600</v>
      </c>
      <c r="J22" s="80">
        <v>996600</v>
      </c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</row>
    <row r="23" spans="1:24" ht="14.25" customHeight="1">
      <c r="A23" s="78" t="s">
        <v>181</v>
      </c>
      <c r="B23" s="78" t="s">
        <v>70</v>
      </c>
      <c r="C23" s="79" t="s">
        <v>204</v>
      </c>
      <c r="D23" s="78" t="s">
        <v>103</v>
      </c>
      <c r="E23" s="78" t="s">
        <v>152</v>
      </c>
      <c r="F23" s="78" t="s">
        <v>103</v>
      </c>
      <c r="G23" s="78" t="s">
        <v>205</v>
      </c>
      <c r="H23" s="78" t="s">
        <v>103</v>
      </c>
      <c r="I23" s="80">
        <v>1680000</v>
      </c>
      <c r="J23" s="80">
        <v>1680000</v>
      </c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</row>
    <row r="24" spans="1:24" ht="14.25" customHeight="1">
      <c r="A24" s="78" t="s">
        <v>181</v>
      </c>
      <c r="B24" s="78" t="s">
        <v>70</v>
      </c>
      <c r="C24" s="79" t="s">
        <v>206</v>
      </c>
      <c r="D24" s="78" t="s">
        <v>207</v>
      </c>
      <c r="E24" s="78" t="s">
        <v>144</v>
      </c>
      <c r="F24" s="78" t="s">
        <v>95</v>
      </c>
      <c r="G24" s="78" t="s">
        <v>208</v>
      </c>
      <c r="H24" s="78" t="s">
        <v>209</v>
      </c>
      <c r="I24" s="80">
        <v>8280</v>
      </c>
      <c r="J24" s="80">
        <v>8280</v>
      </c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</row>
    <row r="25" spans="1:24" ht="14.25" customHeight="1">
      <c r="A25" s="78" t="s">
        <v>181</v>
      </c>
      <c r="B25" s="78" t="s">
        <v>70</v>
      </c>
      <c r="C25" s="79" t="s">
        <v>210</v>
      </c>
      <c r="D25" s="78" t="s">
        <v>211</v>
      </c>
      <c r="E25" s="78" t="s">
        <v>144</v>
      </c>
      <c r="F25" s="78" t="s">
        <v>95</v>
      </c>
      <c r="G25" s="78" t="s">
        <v>200</v>
      </c>
      <c r="H25" s="78" t="s">
        <v>201</v>
      </c>
      <c r="I25" s="80">
        <v>3190287</v>
      </c>
      <c r="J25" s="80">
        <v>3190287</v>
      </c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</row>
    <row r="26" spans="1:24" ht="14.25" customHeight="1">
      <c r="A26" s="78" t="s">
        <v>181</v>
      </c>
      <c r="B26" s="78" t="s">
        <v>70</v>
      </c>
      <c r="C26" s="79" t="s">
        <v>210</v>
      </c>
      <c r="D26" s="78" t="s">
        <v>211</v>
      </c>
      <c r="E26" s="78" t="s">
        <v>144</v>
      </c>
      <c r="F26" s="78" t="s">
        <v>95</v>
      </c>
      <c r="G26" s="78" t="s">
        <v>202</v>
      </c>
      <c r="H26" s="78" t="s">
        <v>203</v>
      </c>
      <c r="I26" s="80">
        <v>1818000</v>
      </c>
      <c r="J26" s="80">
        <v>1818000</v>
      </c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</row>
    <row r="27" spans="1:24" ht="14.25" customHeight="1">
      <c r="A27" s="78" t="s">
        <v>181</v>
      </c>
      <c r="B27" s="78" t="s">
        <v>70</v>
      </c>
      <c r="C27" s="79" t="s">
        <v>212</v>
      </c>
      <c r="D27" s="78" t="s">
        <v>213</v>
      </c>
      <c r="E27" s="78" t="s">
        <v>144</v>
      </c>
      <c r="F27" s="78" t="s">
        <v>95</v>
      </c>
      <c r="G27" s="78" t="s">
        <v>214</v>
      </c>
      <c r="H27" s="78" t="s">
        <v>215</v>
      </c>
      <c r="I27" s="80">
        <v>1264536</v>
      </c>
      <c r="J27" s="80">
        <v>1264536</v>
      </c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</row>
    <row r="28" spans="1:24" ht="14.25" customHeight="1">
      <c r="A28" s="78" t="s">
        <v>181</v>
      </c>
      <c r="B28" s="78" t="s">
        <v>70</v>
      </c>
      <c r="C28" s="79" t="s">
        <v>212</v>
      </c>
      <c r="D28" s="78" t="s">
        <v>213</v>
      </c>
      <c r="E28" s="78" t="s">
        <v>144</v>
      </c>
      <c r="F28" s="78" t="s">
        <v>95</v>
      </c>
      <c r="G28" s="78" t="s">
        <v>214</v>
      </c>
      <c r="H28" s="78" t="s">
        <v>215</v>
      </c>
      <c r="I28" s="80">
        <v>4157739</v>
      </c>
      <c r="J28" s="80">
        <v>4157739</v>
      </c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</row>
    <row r="29" spans="1:24" ht="14.25" customHeight="1">
      <c r="A29" s="78" t="s">
        <v>181</v>
      </c>
      <c r="B29" s="78" t="s">
        <v>70</v>
      </c>
      <c r="C29" s="79" t="s">
        <v>216</v>
      </c>
      <c r="D29" s="78" t="s">
        <v>217</v>
      </c>
      <c r="E29" s="78" t="s">
        <v>144</v>
      </c>
      <c r="F29" s="78" t="s">
        <v>95</v>
      </c>
      <c r="G29" s="78" t="s">
        <v>218</v>
      </c>
      <c r="H29" s="78" t="s">
        <v>219</v>
      </c>
      <c r="I29" s="80">
        <v>294345</v>
      </c>
      <c r="J29" s="80">
        <v>294345</v>
      </c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</row>
    <row r="30" spans="1:24" ht="14.25" customHeight="1">
      <c r="A30" s="78" t="s">
        <v>181</v>
      </c>
      <c r="B30" s="78" t="s">
        <v>70</v>
      </c>
      <c r="C30" s="79" t="s">
        <v>216</v>
      </c>
      <c r="D30" s="78" t="s">
        <v>220</v>
      </c>
      <c r="E30" s="78" t="s">
        <v>145</v>
      </c>
      <c r="F30" s="78" t="s">
        <v>96</v>
      </c>
      <c r="G30" s="78" t="s">
        <v>221</v>
      </c>
      <c r="H30" s="78" t="s">
        <v>222</v>
      </c>
      <c r="I30" s="80">
        <v>38380</v>
      </c>
      <c r="J30" s="80">
        <v>38380</v>
      </c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</row>
    <row r="31" spans="1:24" ht="14.25" customHeight="1">
      <c r="A31" s="78" t="s">
        <v>181</v>
      </c>
      <c r="B31" s="78" t="s">
        <v>70</v>
      </c>
      <c r="C31" s="79" t="s">
        <v>216</v>
      </c>
      <c r="D31" s="78" t="s">
        <v>220</v>
      </c>
      <c r="E31" s="78" t="s">
        <v>144</v>
      </c>
      <c r="F31" s="78" t="s">
        <v>95</v>
      </c>
      <c r="G31" s="78" t="s">
        <v>223</v>
      </c>
      <c r="H31" s="78" t="s">
        <v>224</v>
      </c>
      <c r="I31" s="80">
        <v>303000</v>
      </c>
      <c r="J31" s="80">
        <v>303000</v>
      </c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</row>
    <row r="32" spans="1:24" ht="14.25" customHeight="1">
      <c r="A32" s="78" t="s">
        <v>181</v>
      </c>
      <c r="B32" s="78" t="s">
        <v>70</v>
      </c>
      <c r="C32" s="79" t="s">
        <v>216</v>
      </c>
      <c r="D32" s="78" t="s">
        <v>220</v>
      </c>
      <c r="E32" s="78" t="s">
        <v>146</v>
      </c>
      <c r="F32" s="78" t="s">
        <v>97</v>
      </c>
      <c r="G32" s="78" t="s">
        <v>223</v>
      </c>
      <c r="H32" s="78" t="s">
        <v>224</v>
      </c>
      <c r="I32" s="80">
        <v>189600</v>
      </c>
      <c r="J32" s="80">
        <v>189600</v>
      </c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</row>
    <row r="33" spans="1:24" ht="14.25" customHeight="1">
      <c r="A33" s="78" t="s">
        <v>181</v>
      </c>
      <c r="B33" s="78" t="s">
        <v>70</v>
      </c>
      <c r="C33" s="79" t="s">
        <v>216</v>
      </c>
      <c r="D33" s="78" t="s">
        <v>220</v>
      </c>
      <c r="E33" s="78" t="s">
        <v>144</v>
      </c>
      <c r="F33" s="78" t="s">
        <v>95</v>
      </c>
      <c r="G33" s="78" t="s">
        <v>225</v>
      </c>
      <c r="H33" s="78" t="s">
        <v>226</v>
      </c>
      <c r="I33" s="80">
        <v>949500</v>
      </c>
      <c r="J33" s="80">
        <v>949500</v>
      </c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</row>
    <row r="34" spans="1:24" ht="14.25" customHeight="1">
      <c r="A34" s="78" t="s">
        <v>181</v>
      </c>
      <c r="B34" s="78" t="s">
        <v>70</v>
      </c>
      <c r="C34" s="79" t="s">
        <v>216</v>
      </c>
      <c r="D34" s="78" t="s">
        <v>220</v>
      </c>
      <c r="E34" s="78" t="s">
        <v>146</v>
      </c>
      <c r="F34" s="78" t="s">
        <v>97</v>
      </c>
      <c r="G34" s="78" t="s">
        <v>225</v>
      </c>
      <c r="H34" s="78" t="s">
        <v>226</v>
      </c>
      <c r="I34" s="80">
        <v>47400</v>
      </c>
      <c r="J34" s="80">
        <v>47400</v>
      </c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</row>
    <row r="35" spans="1:24" ht="14.25" customHeight="1">
      <c r="A35" s="78" t="s">
        <v>181</v>
      </c>
      <c r="B35" s="78" t="s">
        <v>70</v>
      </c>
      <c r="C35" s="79" t="s">
        <v>227</v>
      </c>
      <c r="D35" s="78" t="s">
        <v>228</v>
      </c>
      <c r="E35" s="78" t="s">
        <v>144</v>
      </c>
      <c r="F35" s="78" t="s">
        <v>95</v>
      </c>
      <c r="G35" s="78" t="s">
        <v>229</v>
      </c>
      <c r="H35" s="78" t="s">
        <v>228</v>
      </c>
      <c r="I35" s="80">
        <v>78780</v>
      </c>
      <c r="J35" s="80">
        <v>78780</v>
      </c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</row>
    <row r="36" spans="1:24" ht="14.25" customHeight="1">
      <c r="A36" s="78" t="s">
        <v>181</v>
      </c>
      <c r="B36" s="78" t="s">
        <v>70</v>
      </c>
      <c r="C36" s="79" t="s">
        <v>230</v>
      </c>
      <c r="D36" s="78" t="s">
        <v>231</v>
      </c>
      <c r="E36" s="78" t="s">
        <v>146</v>
      </c>
      <c r="F36" s="78" t="s">
        <v>97</v>
      </c>
      <c r="G36" s="78" t="s">
        <v>223</v>
      </c>
      <c r="H36" s="78" t="s">
        <v>224</v>
      </c>
      <c r="I36" s="80">
        <v>31600</v>
      </c>
      <c r="J36" s="80">
        <v>31600</v>
      </c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</row>
    <row r="37" spans="1:24" ht="14.25" customHeight="1">
      <c r="A37" s="78" t="s">
        <v>181</v>
      </c>
      <c r="B37" s="78" t="s">
        <v>70</v>
      </c>
      <c r="C37" s="79" t="s">
        <v>232</v>
      </c>
      <c r="D37" s="78" t="s">
        <v>233</v>
      </c>
      <c r="E37" s="78" t="s">
        <v>146</v>
      </c>
      <c r="F37" s="78" t="s">
        <v>97</v>
      </c>
      <c r="G37" s="78" t="s">
        <v>208</v>
      </c>
      <c r="H37" s="78" t="s">
        <v>209</v>
      </c>
      <c r="I37" s="80">
        <v>1630300</v>
      </c>
      <c r="J37" s="80">
        <v>1630300</v>
      </c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</row>
    <row r="38" spans="1:24" ht="17.25" customHeight="1">
      <c r="A38" s="169" t="s">
        <v>153</v>
      </c>
      <c r="B38" s="170"/>
      <c r="C38" s="171"/>
      <c r="D38" s="171"/>
      <c r="E38" s="171"/>
      <c r="F38" s="171"/>
      <c r="G38" s="171"/>
      <c r="H38" s="172"/>
      <c r="I38" s="45">
        <v>29639797</v>
      </c>
      <c r="J38" s="45">
        <v>29639797</v>
      </c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</row>
  </sheetData>
  <mergeCells count="31">
    <mergeCell ref="X7:X8"/>
    <mergeCell ref="S7:S8"/>
    <mergeCell ref="T7:T8"/>
    <mergeCell ref="U7:U8"/>
    <mergeCell ref="V7:V8"/>
    <mergeCell ref="W7:W8"/>
    <mergeCell ref="A38:H38"/>
    <mergeCell ref="A5:A8"/>
    <mergeCell ref="B5:B8"/>
    <mergeCell ref="C5:C8"/>
    <mergeCell ref="D5:D8"/>
    <mergeCell ref="E5:E8"/>
    <mergeCell ref="F5:F8"/>
    <mergeCell ref="G5:G8"/>
    <mergeCell ref="H5:H8"/>
    <mergeCell ref="A3:X3"/>
    <mergeCell ref="A4:H4"/>
    <mergeCell ref="I5:X5"/>
    <mergeCell ref="J6:N6"/>
    <mergeCell ref="O6:Q6"/>
    <mergeCell ref="S6:X6"/>
    <mergeCell ref="I6:I8"/>
    <mergeCell ref="J7:J8"/>
    <mergeCell ref="K7:K8"/>
    <mergeCell ref="L7:L8"/>
    <mergeCell ref="M7:M8"/>
    <mergeCell ref="N7:N8"/>
    <mergeCell ref="O7:O8"/>
    <mergeCell ref="P7:P8"/>
    <mergeCell ref="Q7:Q8"/>
    <mergeCell ref="R6:R8"/>
  </mergeCells>
  <phoneticPr fontId="26" type="noConversion"/>
  <printOptions horizontalCentered="1"/>
  <pageMargins left="0.37" right="0.37" top="0.56000000000000005" bottom="0.56000000000000005" header="0.48" footer="0.48"/>
  <pageSetup paperSize="9" scale="56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  <pageSetUpPr fitToPage="1"/>
  </sheetPr>
  <dimension ref="A1:W13"/>
  <sheetViews>
    <sheetView showZeros="0" workbookViewId="0">
      <pane ySplit="1" topLeftCell="A2" activePane="bottomLeft" state="frozen"/>
      <selection pane="bottomLeft" activeCell="H17" sqref="H17"/>
    </sheetView>
  </sheetViews>
  <sheetFormatPr defaultColWidth="9.109375" defaultRowHeight="14.25" customHeight="1"/>
  <cols>
    <col min="1" max="1" width="10.33203125" customWidth="1"/>
    <col min="2" max="2" width="13.44140625" customWidth="1"/>
    <col min="3" max="3" width="32.88671875" customWidth="1"/>
    <col min="4" max="4" width="23.88671875" customWidth="1"/>
    <col min="5" max="5" width="11.109375" customWidth="1"/>
    <col min="6" max="6" width="17.6640625" customWidth="1"/>
    <col min="7" max="7" width="9.88671875" customWidth="1"/>
    <col min="8" max="8" width="17.6640625" customWidth="1"/>
    <col min="9" max="13" width="20" customWidth="1"/>
    <col min="14" max="14" width="12.33203125" customWidth="1"/>
    <col min="15" max="15" width="12.6640625" customWidth="1"/>
    <col min="16" max="16" width="11.109375" customWidth="1"/>
    <col min="17" max="21" width="19.88671875" customWidth="1"/>
    <col min="22" max="22" width="20" customWidth="1"/>
    <col min="23" max="23" width="19.88671875" customWidth="1"/>
  </cols>
  <sheetData>
    <row r="1" spans="1:23" ht="14.2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ht="13.5" customHeight="1">
      <c r="B2" s="69"/>
      <c r="E2" s="2"/>
      <c r="F2" s="2"/>
      <c r="G2" s="2"/>
      <c r="H2" s="2"/>
      <c r="U2" s="69"/>
      <c r="W2" s="75" t="s">
        <v>234</v>
      </c>
    </row>
    <row r="3" spans="1:23" ht="46.5" customHeight="1">
      <c r="A3" s="160" t="str">
        <f>"2025"&amp;"年部门项目支出预算表"</f>
        <v>2025年部门项目支出预算表</v>
      </c>
      <c r="B3" s="160"/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0"/>
      <c r="N3" s="160"/>
      <c r="O3" s="160"/>
      <c r="P3" s="160"/>
      <c r="Q3" s="160"/>
      <c r="R3" s="160"/>
      <c r="S3" s="160"/>
      <c r="T3" s="160"/>
      <c r="U3" s="160"/>
      <c r="V3" s="160"/>
      <c r="W3" s="160"/>
    </row>
    <row r="4" spans="1:23" ht="13.5" customHeight="1">
      <c r="A4" s="233" t="s">
        <v>369</v>
      </c>
      <c r="B4" s="162"/>
      <c r="C4" s="162"/>
      <c r="D4" s="162"/>
      <c r="E4" s="162"/>
      <c r="F4" s="162"/>
      <c r="G4" s="162"/>
      <c r="H4" s="162"/>
      <c r="I4" s="5"/>
      <c r="J4" s="5"/>
      <c r="K4" s="5"/>
      <c r="L4" s="5"/>
      <c r="M4" s="5"/>
      <c r="N4" s="5"/>
      <c r="O4" s="5"/>
      <c r="P4" s="5"/>
      <c r="Q4" s="5"/>
      <c r="U4" s="69"/>
      <c r="W4" s="61" t="s">
        <v>2</v>
      </c>
    </row>
    <row r="5" spans="1:23" ht="21.75" customHeight="1">
      <c r="A5" s="173" t="s">
        <v>235</v>
      </c>
      <c r="B5" s="181" t="s">
        <v>165</v>
      </c>
      <c r="C5" s="173" t="s">
        <v>166</v>
      </c>
      <c r="D5" s="173" t="s">
        <v>236</v>
      </c>
      <c r="E5" s="181" t="s">
        <v>167</v>
      </c>
      <c r="F5" s="181" t="s">
        <v>168</v>
      </c>
      <c r="G5" s="181" t="s">
        <v>237</v>
      </c>
      <c r="H5" s="181" t="s">
        <v>238</v>
      </c>
      <c r="I5" s="184" t="s">
        <v>56</v>
      </c>
      <c r="J5" s="167" t="s">
        <v>239</v>
      </c>
      <c r="K5" s="140"/>
      <c r="L5" s="140"/>
      <c r="M5" s="141"/>
      <c r="N5" s="167" t="s">
        <v>173</v>
      </c>
      <c r="O5" s="140"/>
      <c r="P5" s="141"/>
      <c r="Q5" s="181" t="s">
        <v>62</v>
      </c>
      <c r="R5" s="167" t="s">
        <v>63</v>
      </c>
      <c r="S5" s="140"/>
      <c r="T5" s="140"/>
      <c r="U5" s="140"/>
      <c r="V5" s="140"/>
      <c r="W5" s="141"/>
    </row>
    <row r="6" spans="1:23" ht="21.75" customHeight="1">
      <c r="A6" s="174"/>
      <c r="B6" s="175"/>
      <c r="C6" s="174"/>
      <c r="D6" s="174"/>
      <c r="E6" s="182"/>
      <c r="F6" s="182"/>
      <c r="G6" s="182"/>
      <c r="H6" s="182"/>
      <c r="I6" s="175"/>
      <c r="J6" s="185" t="s">
        <v>59</v>
      </c>
      <c r="K6" s="146"/>
      <c r="L6" s="181" t="s">
        <v>60</v>
      </c>
      <c r="M6" s="181" t="s">
        <v>61</v>
      </c>
      <c r="N6" s="181" t="s">
        <v>59</v>
      </c>
      <c r="O6" s="181" t="s">
        <v>60</v>
      </c>
      <c r="P6" s="181" t="s">
        <v>61</v>
      </c>
      <c r="Q6" s="182"/>
      <c r="R6" s="181" t="s">
        <v>58</v>
      </c>
      <c r="S6" s="181" t="s">
        <v>65</v>
      </c>
      <c r="T6" s="181" t="s">
        <v>179</v>
      </c>
      <c r="U6" s="181" t="s">
        <v>67</v>
      </c>
      <c r="V6" s="181" t="s">
        <v>68</v>
      </c>
      <c r="W6" s="181" t="s">
        <v>69</v>
      </c>
    </row>
    <row r="7" spans="1:23" ht="21" customHeight="1">
      <c r="A7" s="175"/>
      <c r="B7" s="175"/>
      <c r="C7" s="175"/>
      <c r="D7" s="175"/>
      <c r="E7" s="175"/>
      <c r="F7" s="175"/>
      <c r="G7" s="175"/>
      <c r="H7" s="175"/>
      <c r="I7" s="175"/>
      <c r="J7" s="186" t="s">
        <v>58</v>
      </c>
      <c r="K7" s="147"/>
      <c r="L7" s="175"/>
      <c r="M7" s="175"/>
      <c r="N7" s="175"/>
      <c r="O7" s="175"/>
      <c r="P7" s="175"/>
      <c r="Q7" s="175"/>
      <c r="R7" s="175"/>
      <c r="S7" s="175"/>
      <c r="T7" s="175"/>
      <c r="U7" s="175"/>
      <c r="V7" s="175"/>
      <c r="W7" s="175"/>
    </row>
    <row r="8" spans="1:23" ht="39.75" customHeight="1">
      <c r="A8" s="180"/>
      <c r="B8" s="145"/>
      <c r="C8" s="180"/>
      <c r="D8" s="180"/>
      <c r="E8" s="183"/>
      <c r="F8" s="183"/>
      <c r="G8" s="183"/>
      <c r="H8" s="183"/>
      <c r="I8" s="145"/>
      <c r="J8" s="35" t="s">
        <v>58</v>
      </c>
      <c r="K8" s="35" t="s">
        <v>240</v>
      </c>
      <c r="L8" s="183"/>
      <c r="M8" s="183"/>
      <c r="N8" s="183"/>
      <c r="O8" s="183"/>
      <c r="P8" s="183"/>
      <c r="Q8" s="183"/>
      <c r="R8" s="183"/>
      <c r="S8" s="183"/>
      <c r="T8" s="183"/>
      <c r="U8" s="145"/>
      <c r="V8" s="183"/>
      <c r="W8" s="183"/>
    </row>
    <row r="9" spans="1:23" ht="15" customHeight="1">
      <c r="A9" s="11">
        <v>1</v>
      </c>
      <c r="B9" s="11">
        <v>2</v>
      </c>
      <c r="C9" s="11">
        <v>3</v>
      </c>
      <c r="D9" s="11">
        <v>4</v>
      </c>
      <c r="E9" s="11">
        <v>5</v>
      </c>
      <c r="F9" s="11">
        <v>6</v>
      </c>
      <c r="G9" s="11">
        <v>7</v>
      </c>
      <c r="H9" s="11">
        <v>8</v>
      </c>
      <c r="I9" s="11">
        <v>9</v>
      </c>
      <c r="J9" s="11">
        <v>10</v>
      </c>
      <c r="K9" s="11">
        <v>11</v>
      </c>
      <c r="L9" s="19">
        <v>12</v>
      </c>
      <c r="M9" s="19">
        <v>13</v>
      </c>
      <c r="N9" s="19">
        <v>14</v>
      </c>
      <c r="O9" s="19">
        <v>15</v>
      </c>
      <c r="P9" s="19">
        <v>16</v>
      </c>
      <c r="Q9" s="19">
        <v>17</v>
      </c>
      <c r="R9" s="19">
        <v>18</v>
      </c>
      <c r="S9" s="19">
        <v>19</v>
      </c>
      <c r="T9" s="19">
        <v>20</v>
      </c>
      <c r="U9" s="11">
        <v>21</v>
      </c>
      <c r="V9" s="19">
        <v>22</v>
      </c>
      <c r="W9" s="11">
        <v>23</v>
      </c>
    </row>
    <row r="10" spans="1:23" ht="15" customHeight="1">
      <c r="A10" s="70" t="s">
        <v>241</v>
      </c>
      <c r="B10" s="11"/>
      <c r="C10" s="71" t="s">
        <v>242</v>
      </c>
      <c r="D10" s="72" t="s">
        <v>70</v>
      </c>
      <c r="E10" s="70" t="s">
        <v>144</v>
      </c>
      <c r="F10" s="70" t="s">
        <v>95</v>
      </c>
      <c r="G10" s="70" t="s">
        <v>243</v>
      </c>
      <c r="H10" s="70" t="s">
        <v>244</v>
      </c>
      <c r="I10" s="74">
        <v>633000</v>
      </c>
      <c r="J10" s="74">
        <v>633000</v>
      </c>
      <c r="K10" s="11"/>
      <c r="L10" s="19"/>
      <c r="M10" s="19"/>
      <c r="N10" s="19"/>
      <c r="O10" s="19"/>
      <c r="P10" s="19"/>
      <c r="Q10" s="19"/>
      <c r="R10" s="19"/>
      <c r="S10" s="19"/>
      <c r="T10" s="19"/>
      <c r="U10" s="11"/>
      <c r="V10" s="19"/>
      <c r="W10" s="74"/>
    </row>
    <row r="11" spans="1:23" ht="15" customHeight="1">
      <c r="A11" s="70" t="s">
        <v>241</v>
      </c>
      <c r="B11" s="11"/>
      <c r="C11" s="71" t="s">
        <v>245</v>
      </c>
      <c r="D11" s="73" t="s">
        <v>70</v>
      </c>
      <c r="E11" s="70" t="s">
        <v>144</v>
      </c>
      <c r="F11" s="70" t="s">
        <v>95</v>
      </c>
      <c r="G11" s="70" t="s">
        <v>243</v>
      </c>
      <c r="H11" s="70" t="s">
        <v>244</v>
      </c>
      <c r="I11" s="74">
        <v>2532000</v>
      </c>
      <c r="J11" s="74"/>
      <c r="K11" s="11"/>
      <c r="L11" s="19"/>
      <c r="M11" s="19"/>
      <c r="N11" s="19"/>
      <c r="O11" s="19"/>
      <c r="P11" s="19"/>
      <c r="Q11" s="19"/>
      <c r="R11" s="74">
        <v>2532000</v>
      </c>
      <c r="S11" s="19"/>
      <c r="T11" s="19"/>
      <c r="U11" s="11"/>
      <c r="V11" s="19"/>
      <c r="W11" s="74">
        <v>2532000</v>
      </c>
    </row>
    <row r="12" spans="1:23" ht="21.75" customHeight="1">
      <c r="A12" s="70" t="s">
        <v>241</v>
      </c>
      <c r="B12" s="37"/>
      <c r="C12" s="71" t="s">
        <v>246</v>
      </c>
      <c r="D12" s="73" t="s">
        <v>70</v>
      </c>
      <c r="E12" s="70" t="s">
        <v>247</v>
      </c>
      <c r="F12" s="70" t="s">
        <v>81</v>
      </c>
      <c r="G12" s="70" t="s">
        <v>248</v>
      </c>
      <c r="H12" s="70" t="s">
        <v>249</v>
      </c>
      <c r="I12" s="74">
        <v>6000</v>
      </c>
      <c r="J12" s="45"/>
      <c r="K12" s="45"/>
      <c r="L12" s="45"/>
      <c r="M12" s="45"/>
      <c r="N12" s="45"/>
      <c r="O12" s="45"/>
      <c r="P12" s="45"/>
      <c r="Q12" s="45"/>
      <c r="R12" s="45">
        <v>6000</v>
      </c>
      <c r="S12" s="45"/>
      <c r="T12" s="45"/>
      <c r="U12" s="45"/>
      <c r="V12" s="45"/>
      <c r="W12" s="45">
        <v>6000</v>
      </c>
    </row>
    <row r="13" spans="1:23" ht="18.75" customHeight="1">
      <c r="A13" s="169" t="s">
        <v>153</v>
      </c>
      <c r="B13" s="170"/>
      <c r="C13" s="170"/>
      <c r="D13" s="170"/>
      <c r="E13" s="170"/>
      <c r="F13" s="170"/>
      <c r="G13" s="170"/>
      <c r="H13" s="130"/>
      <c r="I13" s="74">
        <v>3171000</v>
      </c>
      <c r="J13" s="45">
        <v>633000</v>
      </c>
      <c r="K13" s="45"/>
      <c r="L13" s="45"/>
      <c r="M13" s="45"/>
      <c r="N13" s="45"/>
      <c r="O13" s="45"/>
      <c r="P13" s="45"/>
      <c r="Q13" s="45"/>
      <c r="R13" s="45">
        <v>2538000</v>
      </c>
      <c r="S13" s="45"/>
      <c r="T13" s="45"/>
      <c r="U13" s="45"/>
      <c r="V13" s="45"/>
      <c r="W13" s="45">
        <v>2538000</v>
      </c>
    </row>
  </sheetData>
  <mergeCells count="28">
    <mergeCell ref="V6:V8"/>
    <mergeCell ref="W6:W8"/>
    <mergeCell ref="J6:K7"/>
    <mergeCell ref="A13:H13"/>
    <mergeCell ref="A5:A8"/>
    <mergeCell ref="B5:B8"/>
    <mergeCell ref="C5:C8"/>
    <mergeCell ref="D5:D8"/>
    <mergeCell ref="E5:E8"/>
    <mergeCell ref="F5:F8"/>
    <mergeCell ref="G5:G8"/>
    <mergeCell ref="H5:H8"/>
    <mergeCell ref="A3:W3"/>
    <mergeCell ref="A4:H4"/>
    <mergeCell ref="J5:M5"/>
    <mergeCell ref="N5:P5"/>
    <mergeCell ref="R5:W5"/>
    <mergeCell ref="I5:I8"/>
    <mergeCell ref="L6:L8"/>
    <mergeCell ref="M6:M8"/>
    <mergeCell ref="N6:N8"/>
    <mergeCell ref="O6:O8"/>
    <mergeCell ref="P6:P8"/>
    <mergeCell ref="Q5:Q8"/>
    <mergeCell ref="R6:R8"/>
    <mergeCell ref="S6:S8"/>
    <mergeCell ref="T6:T8"/>
    <mergeCell ref="U6:U8"/>
  </mergeCells>
  <phoneticPr fontId="26" type="noConversion"/>
  <printOptions horizontalCentered="1"/>
  <pageMargins left="0.37" right="0.37" top="0.56000000000000005" bottom="0.56000000000000005" header="0.48" footer="0.48"/>
  <pageSetup paperSize="9" scale="56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  <pageSetUpPr fitToPage="1"/>
  </sheetPr>
  <dimension ref="A1:J19"/>
  <sheetViews>
    <sheetView showZeros="0" workbookViewId="0">
      <pane ySplit="1" topLeftCell="A2" activePane="bottomLeft" state="frozen"/>
      <selection pane="bottomLeft" activeCell="A4" sqref="A4:H4"/>
    </sheetView>
  </sheetViews>
  <sheetFormatPr defaultColWidth="9.109375" defaultRowHeight="12" customHeight="1"/>
  <cols>
    <col min="1" max="1" width="34.33203125" customWidth="1"/>
    <col min="2" max="2" width="29" customWidth="1"/>
    <col min="3" max="5" width="23.5546875" customWidth="1"/>
    <col min="6" max="6" width="11.33203125" customWidth="1"/>
    <col min="7" max="7" width="25.109375" customWidth="1"/>
    <col min="8" max="8" width="15.5546875" customWidth="1"/>
    <col min="9" max="9" width="13.44140625" customWidth="1"/>
    <col min="10" max="10" width="18.88671875" customWidth="1"/>
  </cols>
  <sheetData>
    <row r="1" spans="1:10" ht="12" customHeight="1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8" customHeight="1">
      <c r="J2" s="3" t="s">
        <v>250</v>
      </c>
    </row>
    <row r="3" spans="1:10" ht="39.75" customHeight="1">
      <c r="A3" s="187" t="str">
        <f>"2025"&amp;"年部门项目支出绩效目标表"</f>
        <v>2025年部门项目支出绩效目标表</v>
      </c>
      <c r="B3" s="160"/>
      <c r="C3" s="160"/>
      <c r="D3" s="160"/>
      <c r="E3" s="160"/>
      <c r="F3" s="159"/>
      <c r="G3" s="160"/>
      <c r="H3" s="159"/>
      <c r="I3" s="159"/>
      <c r="J3" s="160"/>
    </row>
    <row r="4" spans="1:10" ht="17.25" customHeight="1">
      <c r="A4" s="233" t="s">
        <v>369</v>
      </c>
      <c r="B4" s="101"/>
      <c r="C4" s="101"/>
      <c r="D4" s="101"/>
      <c r="E4" s="101"/>
      <c r="F4" s="101"/>
      <c r="G4" s="101"/>
      <c r="H4" s="101"/>
    </row>
    <row r="5" spans="1:10" ht="44.25" customHeight="1">
      <c r="A5" s="35" t="s">
        <v>166</v>
      </c>
      <c r="B5" s="35" t="s">
        <v>251</v>
      </c>
      <c r="C5" s="35" t="s">
        <v>252</v>
      </c>
      <c r="D5" s="35" t="s">
        <v>253</v>
      </c>
      <c r="E5" s="35" t="s">
        <v>254</v>
      </c>
      <c r="F5" s="36" t="s">
        <v>255</v>
      </c>
      <c r="G5" s="35" t="s">
        <v>256</v>
      </c>
      <c r="H5" s="36" t="s">
        <v>257</v>
      </c>
      <c r="I5" s="36" t="s">
        <v>258</v>
      </c>
      <c r="J5" s="35" t="s">
        <v>259</v>
      </c>
    </row>
    <row r="6" spans="1:10" ht="18.75" customHeight="1">
      <c r="A6" s="67">
        <v>1</v>
      </c>
      <c r="B6" s="67">
        <v>2</v>
      </c>
      <c r="C6" s="67">
        <v>3</v>
      </c>
      <c r="D6" s="67">
        <v>4</v>
      </c>
      <c r="E6" s="67">
        <v>5</v>
      </c>
      <c r="F6" s="19">
        <v>6</v>
      </c>
      <c r="G6" s="67">
        <v>7</v>
      </c>
      <c r="H6" s="19">
        <v>8</v>
      </c>
      <c r="I6" s="19">
        <v>9</v>
      </c>
      <c r="J6" s="67">
        <v>10</v>
      </c>
    </row>
    <row r="7" spans="1:10" ht="42" customHeight="1">
      <c r="A7" s="188" t="s">
        <v>242</v>
      </c>
      <c r="B7" s="188" t="s">
        <v>260</v>
      </c>
      <c r="C7" s="68" t="s">
        <v>261</v>
      </c>
      <c r="D7" s="68" t="s">
        <v>262</v>
      </c>
      <c r="E7" s="68" t="s">
        <v>263</v>
      </c>
      <c r="F7" s="68" t="s">
        <v>264</v>
      </c>
      <c r="G7" s="68" t="s">
        <v>265</v>
      </c>
      <c r="H7" s="68" t="s">
        <v>266</v>
      </c>
      <c r="I7" s="68" t="s">
        <v>267</v>
      </c>
      <c r="J7" s="68" t="s">
        <v>268</v>
      </c>
    </row>
    <row r="8" spans="1:10" ht="42" customHeight="1">
      <c r="A8" s="188" t="s">
        <v>242</v>
      </c>
      <c r="B8" s="188" t="s">
        <v>260</v>
      </c>
      <c r="C8" s="68" t="s">
        <v>269</v>
      </c>
      <c r="D8" s="68" t="s">
        <v>270</v>
      </c>
      <c r="E8" s="68" t="s">
        <v>271</v>
      </c>
      <c r="F8" s="68" t="s">
        <v>264</v>
      </c>
      <c r="G8" s="68" t="s">
        <v>272</v>
      </c>
      <c r="H8" s="68"/>
      <c r="I8" s="68" t="s">
        <v>273</v>
      </c>
      <c r="J8" s="68" t="s">
        <v>274</v>
      </c>
    </row>
    <row r="9" spans="1:10" ht="42" customHeight="1">
      <c r="A9" s="188" t="s">
        <v>242</v>
      </c>
      <c r="B9" s="188" t="s">
        <v>260</v>
      </c>
      <c r="C9" s="68" t="s">
        <v>275</v>
      </c>
      <c r="D9" s="68" t="s">
        <v>276</v>
      </c>
      <c r="E9" s="68" t="s">
        <v>277</v>
      </c>
      <c r="F9" s="68" t="s">
        <v>278</v>
      </c>
      <c r="G9" s="68" t="s">
        <v>279</v>
      </c>
      <c r="H9" s="68" t="s">
        <v>280</v>
      </c>
      <c r="I9" s="68" t="s">
        <v>267</v>
      </c>
      <c r="J9" s="68" t="s">
        <v>281</v>
      </c>
    </row>
    <row r="10" spans="1:10" ht="42" customHeight="1">
      <c r="A10" s="188" t="s">
        <v>242</v>
      </c>
      <c r="B10" s="188" t="s">
        <v>260</v>
      </c>
      <c r="C10" s="68" t="s">
        <v>275</v>
      </c>
      <c r="D10" s="68" t="s">
        <v>276</v>
      </c>
      <c r="E10" s="68" t="s">
        <v>282</v>
      </c>
      <c r="F10" s="68" t="s">
        <v>278</v>
      </c>
      <c r="G10" s="68" t="s">
        <v>279</v>
      </c>
      <c r="H10" s="68" t="s">
        <v>280</v>
      </c>
      <c r="I10" s="68" t="s">
        <v>273</v>
      </c>
      <c r="J10" s="68" t="s">
        <v>283</v>
      </c>
    </row>
    <row r="11" spans="1:10" ht="42" customHeight="1">
      <c r="A11" s="188" t="s">
        <v>245</v>
      </c>
      <c r="B11" s="188" t="s">
        <v>284</v>
      </c>
      <c r="C11" s="68" t="s">
        <v>261</v>
      </c>
      <c r="D11" s="68" t="s">
        <v>262</v>
      </c>
      <c r="E11" s="68" t="s">
        <v>263</v>
      </c>
      <c r="F11" s="68" t="s">
        <v>264</v>
      </c>
      <c r="G11" s="68" t="s">
        <v>265</v>
      </c>
      <c r="H11" s="68" t="s">
        <v>266</v>
      </c>
      <c r="I11" s="68" t="s">
        <v>267</v>
      </c>
      <c r="J11" s="68" t="s">
        <v>285</v>
      </c>
    </row>
    <row r="12" spans="1:10" ht="42" customHeight="1">
      <c r="A12" s="188" t="s">
        <v>245</v>
      </c>
      <c r="B12" s="188" t="s">
        <v>284</v>
      </c>
      <c r="C12" s="68" t="s">
        <v>269</v>
      </c>
      <c r="D12" s="68" t="s">
        <v>270</v>
      </c>
      <c r="E12" s="68" t="s">
        <v>271</v>
      </c>
      <c r="F12" s="68" t="s">
        <v>264</v>
      </c>
      <c r="G12" s="68" t="s">
        <v>272</v>
      </c>
      <c r="H12" s="68"/>
      <c r="I12" s="68" t="s">
        <v>273</v>
      </c>
      <c r="J12" s="68" t="s">
        <v>286</v>
      </c>
    </row>
    <row r="13" spans="1:10" ht="42" customHeight="1">
      <c r="A13" s="188" t="s">
        <v>245</v>
      </c>
      <c r="B13" s="188" t="s">
        <v>284</v>
      </c>
      <c r="C13" s="68" t="s">
        <v>275</v>
      </c>
      <c r="D13" s="68" t="s">
        <v>276</v>
      </c>
      <c r="E13" s="68" t="s">
        <v>277</v>
      </c>
      <c r="F13" s="68" t="s">
        <v>278</v>
      </c>
      <c r="G13" s="68" t="s">
        <v>279</v>
      </c>
      <c r="H13" s="68" t="s">
        <v>280</v>
      </c>
      <c r="I13" s="68" t="s">
        <v>267</v>
      </c>
      <c r="J13" s="68" t="s">
        <v>287</v>
      </c>
    </row>
    <row r="14" spans="1:10" ht="42" customHeight="1">
      <c r="A14" s="188" t="s">
        <v>246</v>
      </c>
      <c r="B14" s="188" t="s">
        <v>288</v>
      </c>
      <c r="C14" s="68" t="s">
        <v>261</v>
      </c>
      <c r="D14" s="68" t="s">
        <v>262</v>
      </c>
      <c r="E14" s="68" t="s">
        <v>289</v>
      </c>
      <c r="F14" s="68" t="s">
        <v>264</v>
      </c>
      <c r="G14" s="68" t="s">
        <v>290</v>
      </c>
      <c r="H14" s="68" t="s">
        <v>291</v>
      </c>
      <c r="I14" s="68" t="s">
        <v>267</v>
      </c>
      <c r="J14" s="68" t="s">
        <v>292</v>
      </c>
    </row>
    <row r="15" spans="1:10" ht="42" customHeight="1">
      <c r="A15" s="188" t="s">
        <v>246</v>
      </c>
      <c r="B15" s="188" t="s">
        <v>288</v>
      </c>
      <c r="C15" s="68" t="s">
        <v>261</v>
      </c>
      <c r="D15" s="68" t="s">
        <v>293</v>
      </c>
      <c r="E15" s="68" t="s">
        <v>294</v>
      </c>
      <c r="F15" s="68" t="s">
        <v>264</v>
      </c>
      <c r="G15" s="68" t="s">
        <v>295</v>
      </c>
      <c r="H15" s="68"/>
      <c r="I15" s="68" t="s">
        <v>273</v>
      </c>
      <c r="J15" s="68" t="s">
        <v>296</v>
      </c>
    </row>
    <row r="16" spans="1:10" ht="42" customHeight="1">
      <c r="A16" s="188" t="s">
        <v>246</v>
      </c>
      <c r="B16" s="188" t="s">
        <v>288</v>
      </c>
      <c r="C16" s="68" t="s">
        <v>261</v>
      </c>
      <c r="D16" s="68" t="s">
        <v>297</v>
      </c>
      <c r="E16" s="68" t="s">
        <v>298</v>
      </c>
      <c r="F16" s="68" t="s">
        <v>264</v>
      </c>
      <c r="G16" s="68" t="s">
        <v>295</v>
      </c>
      <c r="H16" s="68"/>
      <c r="I16" s="68" t="s">
        <v>273</v>
      </c>
      <c r="J16" s="68" t="s">
        <v>296</v>
      </c>
    </row>
    <row r="17" spans="1:10" ht="42" customHeight="1">
      <c r="A17" s="188" t="s">
        <v>246</v>
      </c>
      <c r="B17" s="188" t="s">
        <v>288</v>
      </c>
      <c r="C17" s="68" t="s">
        <v>269</v>
      </c>
      <c r="D17" s="68" t="s">
        <v>299</v>
      </c>
      <c r="E17" s="68" t="s">
        <v>300</v>
      </c>
      <c r="F17" s="68" t="s">
        <v>264</v>
      </c>
      <c r="G17" s="68" t="s">
        <v>301</v>
      </c>
      <c r="H17" s="68"/>
      <c r="I17" s="68" t="s">
        <v>273</v>
      </c>
      <c r="J17" s="68" t="s">
        <v>301</v>
      </c>
    </row>
    <row r="18" spans="1:10" ht="42" customHeight="1">
      <c r="A18" s="188" t="s">
        <v>246</v>
      </c>
      <c r="B18" s="188" t="s">
        <v>288</v>
      </c>
      <c r="C18" s="68" t="s">
        <v>269</v>
      </c>
      <c r="D18" s="68" t="s">
        <v>270</v>
      </c>
      <c r="E18" s="68" t="s">
        <v>302</v>
      </c>
      <c r="F18" s="68" t="s">
        <v>264</v>
      </c>
      <c r="G18" s="68" t="s">
        <v>303</v>
      </c>
      <c r="H18" s="68"/>
      <c r="I18" s="68" t="s">
        <v>273</v>
      </c>
      <c r="J18" s="68" t="s">
        <v>302</v>
      </c>
    </row>
    <row r="19" spans="1:10" ht="42" customHeight="1">
      <c r="A19" s="188" t="s">
        <v>246</v>
      </c>
      <c r="B19" s="188" t="s">
        <v>288</v>
      </c>
      <c r="C19" s="68" t="s">
        <v>275</v>
      </c>
      <c r="D19" s="68" t="s">
        <v>276</v>
      </c>
      <c r="E19" s="68" t="s">
        <v>282</v>
      </c>
      <c r="F19" s="68" t="s">
        <v>264</v>
      </c>
      <c r="G19" s="68" t="s">
        <v>279</v>
      </c>
      <c r="H19" s="68" t="s">
        <v>280</v>
      </c>
      <c r="I19" s="68" t="s">
        <v>267</v>
      </c>
      <c r="J19" s="68" t="s">
        <v>304</v>
      </c>
    </row>
  </sheetData>
  <mergeCells count="8">
    <mergeCell ref="A3:J3"/>
    <mergeCell ref="A4:H4"/>
    <mergeCell ref="A7:A10"/>
    <mergeCell ref="A11:A13"/>
    <mergeCell ref="A14:A19"/>
    <mergeCell ref="B7:B10"/>
    <mergeCell ref="B11:B13"/>
    <mergeCell ref="B14:B19"/>
  </mergeCells>
  <phoneticPr fontId="26" type="noConversion"/>
  <printOptions horizontalCentered="1"/>
  <pageMargins left="0.96" right="0.96" top="0.72" bottom="0.72" header="0" footer="0"/>
  <pageSetup paperSize="9" scale="6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17</vt:i4>
      </vt:variant>
      <vt:variant>
        <vt:lpstr>命名范围</vt:lpstr>
      </vt:variant>
      <vt:variant>
        <vt:i4>17</vt:i4>
      </vt:variant>
    </vt:vector>
  </HeadingPairs>
  <TitlesOfParts>
    <vt:vector size="34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上级转移支付补助项目支出预算表11</vt:lpstr>
      <vt:lpstr>部门项目中期规划预算表12</vt:lpstr>
      <vt:lpstr>'部门财务收支预算总表01-1'!Print_Titles</vt:lpstr>
      <vt:lpstr>'部门财政拨款收支预算总表02-1'!Print_Titles</vt:lpstr>
      <vt:lpstr>部门基本支出预算表04!Print_Titles</vt:lpstr>
      <vt:lpstr>'部门收入预算表01-2'!Print_Titles</vt:lpstr>
      <vt:lpstr>'部门项目支出绩效目标表05-2'!Print_Titles</vt:lpstr>
      <vt:lpstr>'部门项目支出预算表05-1'!Print_Titles</vt:lpstr>
      <vt:lpstr>部门项目中期规划预算表12!Print_Titles</vt:lpstr>
      <vt:lpstr>部门政府采购预算表07!Print_Titles</vt:lpstr>
      <vt:lpstr>部门政府购买服务预算表08!Print_Titles</vt:lpstr>
      <vt:lpstr>部门政府性基金预算支出预算表06!Print_Titles</vt:lpstr>
      <vt:lpstr>'部门支出预算表01-3'!Print_Titles</vt:lpstr>
      <vt:lpstr>'对下转移支付绩效目标表09-2'!Print_Titles</vt:lpstr>
      <vt:lpstr>'对下转移支付预算表09-1'!Print_Titles</vt:lpstr>
      <vt:lpstr>上级转移支付补助项目支出预算表11!Print_Titles</vt:lpstr>
      <vt:lpstr>新增资产配置表10!Print_Titles</vt:lpstr>
      <vt:lpstr>一般公共预算“三公”经费支出预算表03!Print_Titles</vt:lpstr>
      <vt:lpstr>'一般公共预算支出预算表02-2'!Print_Titles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D630</cp:lastModifiedBy>
  <dcterms:created xsi:type="dcterms:W3CDTF">2025-02-06T07:09:00Z</dcterms:created>
  <dcterms:modified xsi:type="dcterms:W3CDTF">2025-03-03T06:16:09Z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1A00A4DA7E8945B8BBD59C1948F9F40C</vt:lpwstr>
  </property>
  <property fmtid="{D5CDD505-2E9C-101B-9397-08002B2CF9AE}" pid="3" name="KSOProductBuildVer">
    <vt:lpwstr>2052-12.1.0.20305</vt:lpwstr>
  </property>
</Properties>
</file>