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tabRatio="894" firstSheet="11"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转移支付补助项目支出预算表11" sheetId="16" r:id="rId16"/>
    <sheet name="部门项目中期规划预算表12" sheetId="17" r:id="rId17"/>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新增资产配置表10!$A:$A,新增资产配置表10!$1:$1</definedName>
    <definedName name="_xlnm.Print_Titles" localSheetId="15">上级转移支付补助项目支出预算表11!$A:$A,上级转移支付补助项目支出预算表11!$1:$1</definedName>
    <definedName name="_xlnm.Print_Titles" localSheetId="16">部门项目中期规划预算表12!$A:$A,部门项目中期规划预算表12!$1:$1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<sst xmlns="http://schemas.openxmlformats.org/spreadsheetml/2006/main" count="1498" uniqueCount="523">
  <si>
    <t>预算01-1表</t>
  </si>
  <si>
    <t>单位名称：昆明市官渡区吴井街道社区卫生服务中心</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</si>
  <si>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</si>
  <si>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</si>
  <si>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</si>
  <si>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</si>
  <si>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</si>
  <si>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</si>
  <si>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</si>
  <si>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</si>
  <si>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</si>
  <si>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</si>
  <si>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</si>
  <si>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</si>
  <si>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</si>
  <si>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</si>
  <si>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</si>
  <si>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</si>
  <si>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</si>
  <si>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</si>
  <si>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</si>
  <si>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</si>
  <si>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</si>
  <si>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</si>
  <si>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</si>
  <si>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</si>
  <si>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</si>
  <si>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</si>
  <si>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</si>
  <si>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</si>
  <si>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</si>
  <si>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</si>
  <si>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</si>
  <si>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</si>
  <si>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</si>
  <si>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</si>
  <si>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</si>
  <si>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</si>
  <si>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</si>
  <si>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</si>
  <si>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</si>
  <si>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</si>
  <si>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</si>
  <si>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</si>
  <si>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</si>
  <si>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</si>
  <si>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</si>
  <si>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</si>
  <si>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</si>
  <si>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</si>
  <si>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</si>
  <si>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</si>
  <si>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</si>
  <si>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</si>
  <si>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</si>
  <si>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</si>
  <si>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</si>
  <si>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</si>
  <si>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</si>
  <si>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</si>
  <si>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</si>
  <si>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</si>
  <si>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</si>
  <si>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</si>
  <si>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</si>
  <si>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</si>
  <si>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</si>
  <si>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</si>
  <si>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</si>
  <si>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</si>
  <si>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昆明市官渡区吴井街道社区卫生服务中心</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</si>
  <si>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</si>
  <si>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</si>
  <si>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</si>
  <si>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</si>
  <si>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</si>
  <si>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</si>
  <si>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</si>
  <si>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</si>
  <si>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</si>
  <si>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</si>
  <si>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</si>
  <si>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</si>
  <si>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</si>
  <si>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</si>
  <si>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</si>
  <si>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</si>
  <si>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</si>
  <si>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</si>
  <si>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</si>
  <si>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</si>
  <si>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</si>
  <si>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</si>
  <si>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</si>
  <si>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</si>
  <si>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</si>
  <si>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</si>
  <si>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</si>
  <si>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</si>
  <si>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</si>
  <si>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</si>
  <si>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</si>
  <si>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</si>
  <si>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</si>
  <si>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</si>
  <si>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</si>
  <si>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</si>
  <si>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</si>
  <si>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</si>
  <si>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21003</t>
  </si>
  <si>
    <t>基层医疗卫生机构</t>
  </si>
  <si>
    <t>2100301</t>
  </si>
  <si>
    <t>城市社区卫生机构</t>
  </si>
  <si>
    <t>21004</t>
  </si>
  <si>
    <t>公共卫生</t>
  </si>
  <si>
    <t>2100408</t>
  </si>
  <si>
    <t>基本公共卫生服务</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</si>
  <si>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</si>
  <si>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</si>
  <si>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</si>
  <si>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</si>
  <si>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</si>
  <si>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</si>
  <si>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</si>
  <si>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</si>
  <si>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</si>
  <si>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</si>
  <si>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</si>
  <si>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</si>
  <si>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</si>
  <si>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</si>
  <si>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</si>
  <si>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</si>
  <si>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</si>
  <si>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</si>
  <si>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</si>
  <si>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</si>
  <si>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</si>
  <si>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</si>
  <si>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</si>
  <si>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</si>
  <si>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</si>
  <si>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</si>
  <si>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</si>
  <si>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</si>
  <si>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</si>
  <si>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</si>
  <si>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</si>
  <si>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</si>
  <si>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</si>
  <si>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</si>
  <si>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</si>
  <si>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</si>
  <si>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</si>
  <si>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</si>
  <si>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</si>
  <si>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</si>
  <si>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</si>
  <si>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</si>
  <si>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</si>
  <si>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</si>
  <si>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</si>
  <si>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</si>
  <si>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</si>
  <si>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</si>
  <si>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</si>
  <si>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</si>
  <si>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</si>
  <si>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</si>
  <si>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</si>
  <si>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</si>
  <si>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</si>
  <si>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</si>
  <si>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</si>
  <si>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</si>
  <si>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</si>
  <si>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</si>
  <si>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</si>
  <si>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</si>
  <si>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</si>
  <si>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</si>
  <si>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</si>
  <si>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</si>
  <si>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</si>
  <si>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</si>
  <si>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</si>
  <si>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</si>
  <si>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</si>
  <si>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</si>
  <si>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</si>
  <si>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</si>
  <si>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</si>
  <si>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</si>
  <si>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</si>
  <si>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</si>
  <si>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</si>
  <si>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昆明市官渡区卫生健康局</t>
  </si>
  <si>
    <t>530111210000000002309</t>
  </si>
  <si>
    <t>事业人员工资支出</t>
  </si>
  <si>
    <t>30101</t>
  </si>
  <si>
    <t>基本工资</t>
  </si>
  <si>
    <t>30102</t>
  </si>
  <si>
    <t>津贴补贴</t>
  </si>
  <si>
    <t>30103</t>
  </si>
  <si>
    <t>奖金</t>
  </si>
  <si>
    <t>30107</t>
  </si>
  <si>
    <t>绩效工资</t>
  </si>
  <si>
    <t>530111210000000002310</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</si>
  <si>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</si>
  <si>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</si>
  <si>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</si>
  <si>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</si>
  <si>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</si>
  <si>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</si>
  <si>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</si>
  <si>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</si>
  <si>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</si>
  <si>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</si>
  <si>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</si>
  <si>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530111210000000002311</t>
  </si>
  <si>
    <t>30113</t>
  </si>
  <si>
    <t>530111210000000002315</t>
  </si>
  <si>
    <t>工会经费</t>
  </si>
  <si>
    <t>30228</t>
  </si>
  <si>
    <t>530111210000000002316</t>
  </si>
  <si>
    <t>一般公用支出</t>
  </si>
  <si>
    <t>30229</t>
  </si>
  <si>
    <t>福利费</t>
  </si>
  <si>
    <t>530111210000000004842</t>
  </si>
  <si>
    <t>公车购置及运维费</t>
  </si>
  <si>
    <t>30231</t>
  </si>
  <si>
    <t>公务用车运行维护费</t>
  </si>
  <si>
    <t>530111231100001460600</t>
  </si>
  <si>
    <t>事业人员绩效奖励</t>
  </si>
  <si>
    <t>530111251100003600392</t>
  </si>
  <si>
    <t>离退休人员支出</t>
  </si>
  <si>
    <t>30305</t>
  </si>
  <si>
    <t>生活补助</t>
  </si>
  <si>
    <t>530111251100003600395</t>
  </si>
  <si>
    <t>离退休干部走访慰问经费</t>
  </si>
  <si>
    <t>预算05-1表</t>
  </si>
  <si>
    <t>项目分类</t>
  </si>
  <si>
    <t>项目单位</t>
  </si>
  <si>
    <t>经济科目编码</t>
  </si>
  <si>
    <t>经济科目名称</t>
  </si>
  <si>
    <t>本年拨款</t>
  </si>
  <si>
    <t>其中：本次下达</t>
  </si>
  <si>
    <t>事业人员支出工资</t>
  </si>
  <si>
    <t>530111251100003658368</t>
  </si>
  <si>
    <t>医疗支出在编人员经费</t>
  </si>
  <si>
    <t>其他人员支出</t>
  </si>
  <si>
    <t>530111251100003658350</t>
  </si>
  <si>
    <t>医疗支出外聘人员经费</t>
  </si>
  <si>
    <t>30199</t>
  </si>
  <si>
    <t>其他工资福利支出</t>
  </si>
  <si>
    <t>其他公用支出</t>
  </si>
  <si>
    <t>530111241100003217525</t>
  </si>
  <si>
    <t>医疗支出公用经费</t>
  </si>
  <si>
    <t>30201</t>
  </si>
  <si>
    <t>办公费</t>
  </si>
  <si>
    <t>30204</t>
  </si>
  <si>
    <t>手续费</t>
  </si>
  <si>
    <t>30205</t>
  </si>
  <si>
    <t>水费</t>
  </si>
  <si>
    <t>30206</t>
  </si>
  <si>
    <t>电费</t>
  </si>
  <si>
    <t>30207</t>
  </si>
  <si>
    <t>邮电费</t>
  </si>
  <si>
    <t>30209</t>
  </si>
  <si>
    <t>物业管理费</t>
  </si>
  <si>
    <t>30211</t>
  </si>
  <si>
    <t>差旅费</t>
  </si>
  <si>
    <t>30213</t>
  </si>
  <si>
    <t>维修（护）费</t>
  </si>
  <si>
    <t>30216</t>
  </si>
  <si>
    <t>培训费</t>
  </si>
  <si>
    <t>30218</t>
  </si>
  <si>
    <t>专用材料费</t>
  </si>
  <si>
    <t>30226</t>
  </si>
  <si>
    <t>劳务费</t>
  </si>
  <si>
    <t>30227</t>
  </si>
  <si>
    <t>委托业务费</t>
  </si>
  <si>
    <t>30239</t>
  </si>
  <si>
    <t>其他交通费用</t>
  </si>
  <si>
    <t>30299</t>
  </si>
  <si>
    <t>其他商品和服务支出</t>
  </si>
  <si>
    <t>专项业务类</t>
  </si>
  <si>
    <t>530111241100002106037</t>
  </si>
  <si>
    <t>官渡区预防性健康体检区级配套经费</t>
  </si>
  <si>
    <t>530111241100002106208</t>
  </si>
  <si>
    <t>基本公共卫生服务区级配套补助资金</t>
  </si>
  <si>
    <t>530111241100003218020</t>
  </si>
  <si>
    <t>党建工作专项经费</t>
  </si>
  <si>
    <t>530111241100003224508</t>
  </si>
  <si>
    <t>医疗信息化系统升级</t>
  </si>
  <si>
    <t>530111251100003640391</t>
  </si>
  <si>
    <t>严重精神障碍患者监护人”以奖代补“经费</t>
  </si>
  <si>
    <t>530111251100003669128</t>
  </si>
  <si>
    <t>非同级财政拨款专项资金</t>
  </si>
  <si>
    <t>事业发展类</t>
  </si>
  <si>
    <t>530111241100003218030</t>
  </si>
  <si>
    <t>印刷服务经费</t>
  </si>
  <si>
    <t>30202</t>
  </si>
  <si>
    <t>印刷费</t>
  </si>
  <si>
    <t>预算05-2表</t>
  </si>
  <si>
    <t>项目年度绩效目标</t>
  </si>
  <si>
    <t>一级指标</t>
  </si>
  <si>
    <t>二级指标</t>
  </si>
  <si>
    <t>三级指标</t>
  </si>
  <si>
    <t>指标性质</t>
  </si>
  <si>
    <t>指标值</t>
  </si>
  <si>
    <t>度量单位</t>
  </si>
  <si>
    <t>指标属性</t>
  </si>
  <si>
    <t>指标内容</t>
  </si>
  <si>
    <t>根据单位职责职能及医疗卫生事业发展需求，更好地为患者提供优质、高效、快捷的医疗卫生服务及对社会公众的医疗卫生宣传教育活动。促进医疗卫生事业建设。经审批，2025年完成印刷服务，每季度金额按实际工作完成。</t>
  </si>
  <si>
    <t>产出指标</t>
  </si>
  <si>
    <t>数量指标</t>
  </si>
  <si>
    <t>印刷服务数量</t>
  </si>
  <si>
    <t>=</t>
  </si>
  <si>
    <t>批</t>
  </si>
  <si>
    <t>定量指标</t>
  </si>
  <si>
    <t>反映印刷服务数量完成情况。考察印刷服务数量是否完成1批。</t>
  </si>
  <si>
    <t>质量指标</t>
  </si>
  <si>
    <t>验收通过率</t>
  </si>
  <si>
    <t>100</t>
  </si>
  <si>
    <t>%</t>
  </si>
  <si>
    <t>反映印刷品的质量情况。
验收通过率=（通过验收的印刷品数量/印刷品总数量）*100%。考察验收通过率。</t>
  </si>
  <si>
    <t>印刷品利用率</t>
  </si>
  <si>
    <t>反映印刷品利用情况。
印刷品利用率=（投入使用印刷品数/印刷品总数）*100%。考察印刷品利用率。</t>
  </si>
  <si>
    <t>时效指标</t>
  </si>
  <si>
    <t>项目完成及时率</t>
  </si>
  <si>
    <t>反映印刷服务完成时间。考察印刷服务项目是否按时完成。</t>
  </si>
  <si>
    <t>效益指标</t>
  </si>
  <si>
    <t>可持续影响</t>
  </si>
  <si>
    <t>印刷品使用年限</t>
  </si>
  <si>
    <t>年</t>
  </si>
  <si>
    <t>反映新投入印刷品使用情况。考察印刷品使用年限是否达1年。</t>
  </si>
  <si>
    <t>满意度指标</t>
  </si>
  <si>
    <t>服务对象满意度</t>
  </si>
  <si>
    <t>使用人员满意度</t>
  </si>
  <si>
    <t>&gt;=</t>
  </si>
  <si>
    <t>90</t>
  </si>
  <si>
    <t>反映使用人对印刷品的整体满意情况。
使用人员满意度=（使用人对印刷品满意的人数/问卷调查人数）*100%。考察使用人对印刷品的满意率。</t>
  </si>
  <si>
    <t>患者满意度</t>
  </si>
  <si>
    <t>反映患者对印刷品的整体满意情况。
患者满意度=（患者对印刷品满意的人数/问卷调查人数）*100%。考察患者对印刷品的满意率。</t>
  </si>
  <si>
    <t>职工满意度</t>
  </si>
  <si>
    <t>反映职工对印刷品的整体满意情况。
职工满意度=（职工对印刷品满意的人数/问卷调查人数）*100%。考察职工对印刷品的满意率。</t>
  </si>
  <si>
    <t>按照严重精神障碍患者管理工作规范做好各项管理工作，各项管理指标达到国家要求，严防严重精神障碍患者肇事肇祸事件发生。</t>
  </si>
  <si>
    <t>严重精神障碍患者报告患病率</t>
  </si>
  <si>
    <t>‰</t>
  </si>
  <si>
    <t>定性指标</t>
  </si>
  <si>
    <t>严重精神障碍患者服药率</t>
  </si>
  <si>
    <t>80</t>
  </si>
  <si>
    <t>社会效益</t>
  </si>
  <si>
    <t>患者规范管理率</t>
  </si>
  <si>
    <t>通过管理严重精神障碍患者,减少了肇事肇祸事件的发生,维护了社会稳定,保障了我区经济可持续性发展.</t>
  </si>
  <si>
    <t>有效提升</t>
  </si>
  <si>
    <t>考察患者管理情况</t>
  </si>
  <si>
    <t>服务对象对此项目工作80%满意</t>
  </si>
  <si>
    <t>切实把党的领导融入公立医院治理各环节，把党的建设贯穿公立医院改革发展全过程，进一步健全完善公立医院党的领导体制机制，抓好思想政治工作和医德医风建设，把公立医院党的建设与业务工作相融合，加强公立医院领导班子、干部队伍和人才队伍建设，努力建设医疗质量好、医务人员服务好、医德医风好、患者放心、人民满意的公立医院，为推进公立医院改革发展、健全现代医院管理制度、加快健康官渡建设提供有力保证。</t>
  </si>
  <si>
    <t>党建工作有效提升</t>
  </si>
  <si>
    <t>考察当年党建工作的完成情况</t>
  </si>
  <si>
    <t>完成时限</t>
  </si>
  <si>
    <t>考察当年完成时间</t>
  </si>
  <si>
    <t>党员培训后素质</t>
  </si>
  <si>
    <t>逐步提高</t>
  </si>
  <si>
    <t>省、市、区委组织部文件</t>
  </si>
  <si>
    <t>服务医院患者满意度</t>
  </si>
  <si>
    <t>服务医院患者满意度达到80%以上</t>
  </si>
  <si>
    <t>社会公众满意度</t>
  </si>
  <si>
    <t>85</t>
  </si>
  <si>
    <t>做好本部门人员、公用经费保障，按规定落实干部职工各项待遇，支持部门正常履职。</t>
  </si>
  <si>
    <t>人员经费保障人数</t>
  </si>
  <si>
    <t>130</t>
  </si>
  <si>
    <t>人</t>
  </si>
  <si>
    <t>反映部门（单位）实际发放工资人员数量。工资福利包括：行政人员工资、社会保险、住房公积金、职业年金等。</t>
  </si>
  <si>
    <t>部门运转</t>
  </si>
  <si>
    <t>正常运转</t>
  </si>
  <si>
    <t>反映部门（单位）运转情况。</t>
  </si>
  <si>
    <t>单位人员满意度</t>
  </si>
  <si>
    <t>反映部门（单位）人员对工资福利发放的满意程度。</t>
  </si>
  <si>
    <t>反映社会公众对部门（单位）履职情况的满意程度。</t>
  </si>
  <si>
    <t>国家基本公共卫生服务项目，是促进基本公共卫生服务逐步均等化的重要内容，是深化医药卫生体制改革的重要工作。是我国政府针对当前城乡居民存在的主要健康问题，以儿童、孕产妇、老年人、慢性疾病患者为重点人群，面向全体居民免费提供的最基本的公共卫生服务。</t>
  </si>
  <si>
    <t>补助人数</t>
  </si>
  <si>
    <t>66004</t>
  </si>
  <si>
    <t>辖区人口服务数</t>
  </si>
  <si>
    <t>居民健康档案建档率</t>
  </si>
  <si>
    <t>70</t>
  </si>
  <si>
    <t>建档人数/辖区人口总数*100%</t>
  </si>
  <si>
    <t>补助资金兑付及时率</t>
  </si>
  <si>
    <t>反映发放单位及时发放补助资金的情况。
补助发放及时率=在时限内发放资金/应发放资金*100%</t>
  </si>
  <si>
    <t>公共卫生服务覆盖率</t>
  </si>
  <si>
    <t>基本公共卫生以及拓展项目开展情况</t>
  </si>
  <si>
    <t>受益对象满意度</t>
  </si>
  <si>
    <t>反映受益对象的满意度情况。</t>
  </si>
  <si>
    <t>1、保障区医院日常工作运转经费；
2、使区医院能够更好地投入到日常工作中，增强公立医院公益属性；
3、为避免发生违约，确保区医院正常运转;</t>
  </si>
  <si>
    <t>日常工作运转计划完成率</t>
  </si>
  <si>
    <t>反映日常工作运转计划完成</t>
  </si>
  <si>
    <t>日常运转资金利用率</t>
  </si>
  <si>
    <t>反映日常运转资金利用率</t>
  </si>
  <si>
    <t>1.00</t>
  </si>
  <si>
    <t>公立医院服务能力提高</t>
  </si>
  <si>
    <t>考察公立医院服务能力</t>
  </si>
  <si>
    <t>反映部门（单位）人员的满意程度。</t>
  </si>
  <si>
    <t>反映社会公众对部门（单位）履职满意程度。</t>
  </si>
  <si>
    <t>保质保量完成2025年各项专项工作任务，确保各项非同级财政拨款专项资金使用及时、规范。</t>
  </si>
  <si>
    <t>&lt;=</t>
  </si>
  <si>
    <t>项</t>
  </si>
  <si>
    <t>反映各项非同级财政拨款专项资金收入情况，考察是否应收尽收、及时入帐。</t>
  </si>
  <si>
    <t>非同级财政拨款专项资金考核达标率</t>
  </si>
  <si>
    <t>反映各项专项工作考核情况，考察是否保质保量完成各项专项工作任务。</t>
  </si>
  <si>
    <t>专款专用</t>
  </si>
  <si>
    <t>反映各项非同级财政拨款专项资金专款专用情况，考察各项非同级财政拨款专项资金是否做到专款专用。</t>
  </si>
  <si>
    <t>完成时间</t>
  </si>
  <si>
    <t>反映各项非同级财政拨款专项资金完成的时间。 考察各专项工作是否按时完成。</t>
  </si>
  <si>
    <t xml:space="preserve">医疗卫生事业持续发展期限 </t>
  </si>
  <si>
    <t>反映医疗卫生事业持续发展期限 。考察是否规范使用各项同非同级财政拨款专项资金保障医疗卫生工作建设及发展。</t>
  </si>
  <si>
    <t>反映服务对象对各专项工作的整体满意情况。
服务对象满意度=（服务对象对各专项工作满意的人数/问卷调查人数）*100%。考察是否规范使用各项非同级财政拨款专项资金保障医疗卫生工作建设、发展及各项非同级财政拨款专项资金使用的效果。</t>
  </si>
  <si>
    <t xml:space="preserve">社会公众满意度 </t>
  </si>
  <si>
    <t xml:space="preserve"> 反映社会公众对各专项工作的整体满意情况。
社会公众满意度=（社会公众对各专项工作满意的人数/问卷调查人数）*100%。考察是否规范使用各项非同级财政拨款专项资金保障医疗卫生工作建设、发展及各项非同级财政拨款专项资金使用的效果。</t>
  </si>
  <si>
    <t>反映使用人员对各专项工作的整体满意情况。
使用人员满意度=（使用人员对各专项工作满意的人数/问卷调查人数）*100%。考察是否规范使用各项非同级财政拨款专项资金保障医疗卫生工作建设、发展及各项非同级财政拨款专项资金使用的效果。</t>
  </si>
  <si>
    <t>16</t>
  </si>
  <si>
    <t>升级信息化系统，提高员工工作效率，完善设施设备建设，提升服务能力与质量，更好的满足群众的医疗需求。</t>
  </si>
  <si>
    <t>信息化系统升级</t>
  </si>
  <si>
    <t>个</t>
  </si>
  <si>
    <t>当年完成，得满分，未完成根据进度得分 。</t>
  </si>
  <si>
    <t xml:space="preserve">反映设备购置的产品质量情况。
</t>
  </si>
  <si>
    <t>信息化系统部署及时率</t>
  </si>
  <si>
    <t>反映新购设备按时部署情况。
设备部署及时率=（及时部署设备数量/新购设备总数）*100%。</t>
  </si>
  <si>
    <t>设备使用年限</t>
  </si>
  <si>
    <t>反映新投入设备使用年限情况。</t>
  </si>
  <si>
    <t>反映服务对象对购置设备的整体满意情况。
使用人员满意度=（对购置设备满意的人数/问卷调查人数）*100%。</t>
  </si>
  <si>
    <t>预防传染病传播，提高从业人员健康管理，降低我区性病、艾滋病新发感染率。</t>
  </si>
  <si>
    <t>获补对象数</t>
  </si>
  <si>
    <t>13000</t>
  </si>
  <si>
    <t>人(人次、家)</t>
  </si>
  <si>
    <t>反映获补助人员、企业的数量情况，也适用补贴、资助等形式的补助。</t>
  </si>
  <si>
    <t>获补覆盖率</t>
  </si>
  <si>
    <t>获补覆盖率=实际获得补助人数（企业数）/申请符合标准人数*100%</t>
  </si>
  <si>
    <t>发放及时率</t>
  </si>
  <si>
    <t>反映发放单位及时发放补助资金的情况。
发放及时率=在时限内发放资金/应发放资金*100%</t>
  </si>
  <si>
    <t>经济效益</t>
  </si>
  <si>
    <t>降低办证成本</t>
  </si>
  <si>
    <t>反映补助有效降低成本的情况。</t>
  </si>
  <si>
    <t>政策知晓率</t>
  </si>
  <si>
    <t>反映补助政策的宣传效果情况。
政策知晓率=调查中补助政策知晓人数/调查总人数*100%</t>
  </si>
  <si>
    <t>反映获补助受益对象的满意程度。</t>
  </si>
  <si>
    <t>预算06表</t>
  </si>
  <si>
    <t>政府性基金预算支出预算表</t>
  </si>
  <si>
    <t>单位名称：昆明市发展和改革委员会</t>
  </si>
  <si>
    <t>政府性基金预算支出</t>
  </si>
  <si>
    <t>本部门无政府性基金预算支出，此表无数据</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</si>
  <si>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</si>
  <si>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</si>
  <si>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</si>
  <si>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</si>
  <si>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</si>
  <si>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</si>
  <si>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</si>
  <si>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</si>
  <si>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</si>
  <si>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</si>
  <si>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</si>
  <si>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车辆汽油费</t>
  </si>
  <si>
    <t>车辆加油、添加燃料服务</t>
  </si>
  <si>
    <t>元</t>
  </si>
  <si>
    <t>车辆维修和保养费</t>
  </si>
  <si>
    <t>车辆维修和保养服务</t>
  </si>
  <si>
    <t>机动车保险</t>
  </si>
  <si>
    <t>机动车保险服务</t>
  </si>
  <si>
    <t>复印纸</t>
  </si>
  <si>
    <t>物业管理服务</t>
  </si>
  <si>
    <t>其他印刷服务</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</si>
  <si>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</si>
  <si>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</si>
  <si>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</si>
  <si>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</si>
  <si>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</si>
  <si>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</si>
  <si>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</si>
  <si>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</si>
  <si>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本部门无政府购买服务预算，此表无数据</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</si>
  <si>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</si>
  <si>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</si>
  <si>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</si>
  <si>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</si>
  <si>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</si>
  <si>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</si>
  <si>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</si>
  <si>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</si>
  <si>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</si>
  <si>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</si>
  <si>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</si>
  <si>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</si>
  <si>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</si>
  <si>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</si>
  <si>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</si>
  <si>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</si>
  <si>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</si>
  <si>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</si>
  <si>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</si>
  <si>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</si>
  <si>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</si>
  <si>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</si>
  <si>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</si>
  <si>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本部门无对下转移支付预算，此表无数据</t>
  </si>
  <si>
    <t>预算09-2表</t>
  </si>
  <si>
    <t xml:space="preserve">预算10表
</t>
  </si>
  <si>
    <t>资产类别</t>
  </si>
  <si>
    <t>资产分类代码.名称</t>
  </si>
  <si>
    <t>资产名称</t>
  </si>
  <si>
    <t>计量单位</t>
  </si>
  <si>
    <t>财政部门批复数（元）</t>
  </si>
  <si>
    <t>单价</t>
  </si>
  <si>
    <t>金额</t>
  </si>
  <si>
    <t>本部门无新增资产配置，此表无数据</t>
  </si>
  <si>
    <t>预算11表</t>
  </si>
  <si>
    <t>上级补助</t>
  </si>
  <si>
    <t>本部门无上级补助项目支出，此表无数据</t>
  </si>
  <si>
    <t>预算12表</t>
  </si>
  <si>
    <t>项目级次</t>
  </si>
  <si>
    <t>311 专项业务类</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</si>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</sst>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36">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3.95"/>
      <color rgb="FF000000"/>
      <name val="宋体"/>
      <charset val="134"/>
    </font>
    <font>
      <b/>
      <sz val="22"/>
      <color rgb="FF000000"/>
      <name val="宋体"/>
      <charset val="134"/>
    </font>
    <font>
      <sz val="1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5" applyNumberFormat="0" applyFill="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3" fillId="0" borderId="0" applyNumberFormat="0" applyFill="0" applyBorder="0" applyAlignment="0" applyProtection="0">
      <alignment vertical="center"/>
    </xf>
    <xf numFmtId="0" fontId="24" fillId="4" borderId="17" applyNumberFormat="0" applyAlignment="0" applyProtection="0">
      <alignment vertical="center"/>
    </xf>
    <xf numFmtId="0" fontId="25" fillId="5" borderId="18" applyNumberFormat="0" applyAlignment="0" applyProtection="0">
      <alignment vertical="center"/>
    </xf>
    <xf numFmtId="0" fontId="26" fillId="5" borderId="17" applyNumberFormat="0" applyAlignment="0" applyProtection="0">
      <alignment vertical="center"/>
    </xf>
    <xf numFmtId="0" fontId="27" fillId="6" borderId="19" applyNumberFormat="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176" fontId="35" fillId="0" borderId="7">
      <alignment horizontal="right" vertical="center"/>
    </xf>
    <xf numFmtId="177" fontId="35" fillId="0" borderId="7">
      <alignment horizontal="right" vertical="center"/>
    </xf>
    <xf numFmtId="10" fontId="35" fillId="0" borderId="7">
      <alignment horizontal="right" vertical="center"/>
    </xf>
    <xf numFmtId="178" fontId="35" fillId="0" borderId="7">
      <alignment horizontal="right" vertical="center"/>
    </xf>
    <xf numFmtId="49" fontId="35" fillId="0" borderId="7">
      <alignment horizontal="left" vertical="center" wrapText="1"/>
    </xf>
    <xf numFmtId="178" fontId="35" fillId="0" borderId="7">
      <alignment horizontal="right" vertical="center"/>
    </xf>
    <xf numFmtId="179" fontId="35" fillId="0" borderId="7">
      <alignment horizontal="right" vertical="center"/>
    </xf>
    <xf numFmtId="180" fontId="35" fillId="0" borderId="7">
      <alignment horizontal="right" vertical="center"/>
    </xf>
    <xf numFmtId="0" fontId="35" fillId="0" borderId="0">
      <alignment vertical="top"/>
      <protection locked="0"/>
    </xf>
  </cellStyleXfs>
  <cellXfs count="214">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2"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2"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2" fillId="2" borderId="7" xfId="0" applyFont="1" applyFill="1" applyBorder="1" applyAlignment="1" applyProtection="1">
      <alignment horizontal="left" vertical="center" wrapText="1"/>
      <protection locked="0"/>
    </xf>
    <xf numFmtId="0" fontId="2" fillId="0" borderId="7" xfId="0" applyFont="1" applyFill="1" applyBorder="1" applyAlignment="1" applyProtection="1">
      <alignment horizontal="left" vertical="center"/>
      <protection locked="0"/>
    </xf>
    <xf numFmtId="4" fontId="2" fillId="0" borderId="7" xfId="0" applyNumberFormat="1" applyFont="1" applyFill="1" applyBorder="1" applyAlignment="1" applyProtection="1">
      <alignment horizontal="right" vertical="center" wrapText="1"/>
      <protection locked="0"/>
    </xf>
    <xf numFmtId="49" fontId="5" fillId="0" borderId="7" xfId="53" applyNumberFormat="1" applyFont="1" applyBorder="1">
      <alignment horizontal="left" vertical="center" wrapText="1"/>
    </xf>
    <xf numFmtId="0" fontId="2" fillId="0" borderId="2"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4" fillId="0" borderId="5" xfId="0" applyFont="1" applyBorder="1" applyAlignment="1">
      <alignment horizontal="center" vertical="center"/>
    </xf>
    <xf numFmtId="0" fontId="2" fillId="0" borderId="7" xfId="0" applyFont="1" applyBorder="1" applyAlignment="1">
      <alignment horizontal="left" vertical="center" wrapText="1"/>
    </xf>
    <xf numFmtId="4" fontId="2" fillId="0" borderId="7" xfId="0" applyNumberFormat="1" applyFont="1" applyBorder="1" applyAlignment="1">
      <alignment horizontal="right" vertical="center" wrapText="1"/>
    </xf>
    <xf numFmtId="0" fontId="2" fillId="0" borderId="7" xfId="0" applyFont="1" applyBorder="1" applyAlignment="1" applyProtection="1">
      <alignment horizontal="left" vertical="center" wrapText="1"/>
      <protection locked="0"/>
    </xf>
    <xf numFmtId="4" fontId="2" fillId="0" borderId="7" xfId="0" applyNumberFormat="1" applyFont="1" applyBorder="1" applyAlignment="1" applyProtection="1">
      <alignment horizontal="righ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1" fillId="0" borderId="7" xfId="0" applyFont="1" applyBorder="1" applyAlignment="1" applyProtection="1">
      <alignment horizontal="center" vertical="center"/>
      <protection locked="0"/>
    </xf>
    <xf numFmtId="4" fontId="5" fillId="0" borderId="7" xfId="54" applyNumberFormat="1" applyFont="1" applyBorder="1">
      <alignment horizontal="right" vertical="center"/>
    </xf>
    <xf numFmtId="0" fontId="2" fillId="2" borderId="0" xfId="0" applyFont="1" applyFill="1" applyBorder="1" applyAlignment="1" applyProtection="1">
      <alignment horizontal="right" vertical="top" wrapText="1"/>
      <protection locked="0"/>
    </xf>
    <xf numFmtId="0" fontId="6" fillId="0" borderId="0" xfId="0" applyFont="1" applyBorder="1" applyAlignment="1" applyProtection="1">
      <alignment vertical="top"/>
      <protection locked="0"/>
    </xf>
    <xf numFmtId="0" fontId="6" fillId="0" borderId="0" xfId="0" applyFont="1" applyBorder="1" applyAlignment="1">
      <alignment vertical="top"/>
    </xf>
    <xf numFmtId="0" fontId="7" fillId="2" borderId="0" xfId="0" applyFont="1" applyFill="1" applyBorder="1" applyAlignment="1" applyProtection="1">
      <alignment horizontal="center" vertical="center" wrapText="1"/>
      <protection locked="0"/>
    </xf>
    <xf numFmtId="0" fontId="6" fillId="0" borderId="0" xfId="0" applyFont="1" applyBorder="1" applyProtection="1">
      <protection locked="0"/>
    </xf>
    <xf numFmtId="0" fontId="6" fillId="0" borderId="0" xfId="0" applyFont="1" applyBorder="1"/>
    <xf numFmtId="0" fontId="2" fillId="2" borderId="0" xfId="0" applyFont="1" applyFill="1" applyBorder="1" applyAlignment="1" applyProtection="1">
      <alignment horizontal="left" vertical="center" wrapText="1"/>
      <protection locked="0"/>
    </xf>
    <xf numFmtId="0" fontId="1" fillId="2" borderId="0" xfId="0" applyFont="1" applyFill="1" applyBorder="1" applyAlignment="1" applyProtection="1">
      <alignment horizontal="right" vertical="center"/>
      <protection locked="0"/>
    </xf>
    <xf numFmtId="0" fontId="1" fillId="2" borderId="0" xfId="0" applyFont="1" applyFill="1" applyBorder="1" applyAlignment="1" applyProtection="1">
      <alignment horizontal="right" vertical="center" wrapText="1"/>
      <protection locked="0"/>
    </xf>
    <xf numFmtId="0" fontId="1" fillId="0" borderId="7" xfId="0" applyFont="1" applyBorder="1" applyAlignment="1" applyProtection="1">
      <alignment horizontal="center" vertical="center" wrapTex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right" vertical="center"/>
      <protection locked="0"/>
    </xf>
    <xf numFmtId="0" fontId="1" fillId="2" borderId="7" xfId="0" applyFont="1" applyFill="1" applyBorder="1" applyAlignment="1" applyProtection="1">
      <alignment horizontal="right" vertical="center" wrapText="1"/>
      <protection locked="0"/>
    </xf>
    <xf numFmtId="0" fontId="2" fillId="2" borderId="7" xfId="0" applyFont="1" applyFill="1" applyBorder="1" applyAlignment="1">
      <alignment horizontal="center" vertical="center" wrapText="1"/>
    </xf>
    <xf numFmtId="0" fontId="2" fillId="0" borderId="7" xfId="0" applyFont="1" applyBorder="1" applyAlignment="1" applyProtection="1">
      <alignment horizontal="center"/>
      <protection locked="0"/>
    </xf>
    <xf numFmtId="0" fontId="2" fillId="0" borderId="7" xfId="0" applyFont="1" applyBorder="1" applyAlignment="1" applyProtection="1">
      <alignment horizontal="center" wrapText="1"/>
      <protection locked="0"/>
    </xf>
    <xf numFmtId="0" fontId="2" fillId="0" borderId="7" xfId="0" applyFont="1" applyBorder="1" applyAlignment="1">
      <alignment horizontal="center" wrapText="1"/>
    </xf>
    <xf numFmtId="0" fontId="2" fillId="2" borderId="7" xfId="0" applyFont="1" applyFill="1" applyBorder="1" applyAlignment="1" applyProtection="1">
      <alignment horizontal="center" vertical="center" wrapText="1"/>
      <protection locked="0"/>
    </xf>
    <xf numFmtId="0" fontId="2" fillId="2" borderId="7" xfId="0" applyFont="1" applyFill="1" applyBorder="1" applyAlignment="1">
      <alignment horizontal="left" vertical="center" wrapText="1"/>
    </xf>
    <xf numFmtId="3" fontId="2" fillId="2" borderId="7" xfId="0" applyNumberFormat="1" applyFont="1" applyFill="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7" xfId="0" applyFont="1" applyBorder="1" applyAlignment="1" applyProtection="1">
      <alignment horizontal="left"/>
      <protection locked="0"/>
    </xf>
    <xf numFmtId="0" fontId="2" fillId="0" borderId="7" xfId="0" applyFont="1" applyBorder="1" applyAlignment="1">
      <alignment horizontal="left"/>
    </xf>
    <xf numFmtId="0" fontId="2" fillId="2" borderId="7" xfId="0" applyFont="1" applyFill="1" applyBorder="1" applyAlignment="1">
      <alignment horizontal="right" vertical="center"/>
    </xf>
    <xf numFmtId="0" fontId="2" fillId="2" borderId="0" xfId="0" applyFont="1" applyFill="1" applyBorder="1" applyAlignment="1" applyProtection="1">
      <alignment horizontal="right" vertical="center" wrapText="1"/>
      <protection locked="0"/>
    </xf>
    <xf numFmtId="0" fontId="8"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2" fillId="0" borderId="7" xfId="0" applyFont="1" applyBorder="1" applyAlignment="1">
      <alignment horizontal="center" vertical="center" wrapText="1"/>
    </xf>
    <xf numFmtId="0" fontId="2" fillId="2" borderId="7" xfId="0" applyFont="1" applyFill="1" applyBorder="1" applyAlignment="1" applyProtection="1">
      <alignment horizontal="center" vertical="center"/>
      <protection locked="0"/>
    </xf>
    <xf numFmtId="0" fontId="9" fillId="0" borderId="0" xfId="57" applyFont="1" applyFill="1" applyBorder="1" applyAlignment="1" applyProtection="1">
      <alignment vertical="center"/>
    </xf>
    <xf numFmtId="0" fontId="1" fillId="0" borderId="0" xfId="0" applyFont="1" applyBorder="1" applyAlignment="1">
      <alignment horizontal="right" vertical="center"/>
    </xf>
    <xf numFmtId="0" fontId="8" fillId="0" borderId="0" xfId="0" applyFont="1" applyBorder="1" applyAlignment="1">
      <alignment horizontal="center" vertical="center" wrapText="1"/>
    </xf>
    <xf numFmtId="0" fontId="2"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1" fillId="0" borderId="2" xfId="0" applyFont="1" applyBorder="1" applyAlignment="1">
      <alignment horizontal="center" vertical="center"/>
    </xf>
    <xf numFmtId="178" fontId="5" fillId="0" borderId="7" xfId="0" applyNumberFormat="1" applyFont="1" applyBorder="1" applyAlignment="1">
      <alignment horizontal="right" vertical="center"/>
    </xf>
    <xf numFmtId="0" fontId="9" fillId="0" borderId="0" xfId="57" applyFont="1" applyFill="1" applyBorder="1" applyAlignment="1" applyProtection="1"/>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0" xfId="0" applyFont="1" applyBorder="1" applyProtection="1">
      <protection locked="0"/>
    </xf>
    <xf numFmtId="0" fontId="3" fillId="0" borderId="0" xfId="0" applyFont="1" applyBorder="1" applyAlignment="1">
      <alignment horizontal="center" vertical="center" wrapText="1"/>
    </xf>
    <xf numFmtId="0" fontId="4" fillId="0" borderId="0" xfId="0" applyFont="1" applyBorder="1" applyProtection="1">
      <protection locked="0"/>
    </xf>
    <xf numFmtId="0" fontId="4" fillId="0" borderId="9"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lignment horizontal="center" vertical="center" wrapText="1"/>
    </xf>
    <xf numFmtId="0" fontId="2" fillId="0" borderId="6" xfId="0" applyFont="1" applyBorder="1" applyAlignment="1">
      <alignment horizontal="left" vertical="center" wrapText="1"/>
    </xf>
    <xf numFmtId="0" fontId="2" fillId="0" borderId="11" xfId="0" applyFont="1" applyBorder="1" applyAlignment="1" applyProtection="1">
      <alignment horizontal="left" vertical="center"/>
      <protection locked="0"/>
    </xf>
    <xf numFmtId="0" fontId="2" fillId="0" borderId="11" xfId="0" applyFont="1" applyBorder="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pplyProtection="1">
      <alignment horizontal="left" vertical="center"/>
      <protection locked="0"/>
    </xf>
    <xf numFmtId="0" fontId="2" fillId="0" borderId="13" xfId="0" applyFont="1" applyBorder="1" applyAlignment="1">
      <alignment horizontal="left" vertical="center"/>
    </xf>
    <xf numFmtId="0" fontId="0" fillId="0" borderId="0" xfId="0" applyFont="1" applyFill="1" applyBorder="1" applyAlignment="1">
      <alignment vertical="center"/>
    </xf>
    <xf numFmtId="0" fontId="2" fillId="0" borderId="0" xfId="0" applyFont="1" applyBorder="1" applyAlignment="1" applyProtection="1">
      <alignment vertical="top" wrapText="1"/>
      <protection locked="0"/>
    </xf>
    <xf numFmtId="0" fontId="3" fillId="0" borderId="0" xfId="0"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2" fillId="2" borderId="11" xfId="0" applyFont="1" applyFill="1" applyBorder="1" applyAlignment="1">
      <alignment horizontal="left" vertical="center"/>
    </xf>
    <xf numFmtId="0" fontId="2" fillId="0" borderId="0" xfId="0" applyFont="1" applyBorder="1" applyAlignment="1" applyProtection="1">
      <alignment horizontal="right" vertical="center" wrapText="1"/>
      <protection locked="0"/>
    </xf>
    <xf numFmtId="0" fontId="2" fillId="0" borderId="0" xfId="0" applyFont="1" applyBorder="1" applyAlignment="1" applyProtection="1">
      <alignment horizontal="right" wrapText="1"/>
      <protection locked="0"/>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2" fillId="0" borderId="0" xfId="0" applyFont="1" applyBorder="1" applyAlignment="1">
      <alignment horizontal="left" vertical="center"/>
    </xf>
    <xf numFmtId="180" fontId="5" fillId="0" borderId="7" xfId="56" applyNumberFormat="1" applyFont="1" applyBorder="1" applyAlignment="1">
      <alignment horizontal="center" vertical="center"/>
    </xf>
    <xf numFmtId="180" fontId="5" fillId="0" borderId="7" xfId="0" applyNumberFormat="1" applyFont="1" applyBorder="1" applyAlignment="1">
      <alignment horizontal="center" vertical="center"/>
    </xf>
    <xf numFmtId="0" fontId="2" fillId="0" borderId="6" xfId="0" applyFont="1" applyFill="1" applyBorder="1" applyAlignment="1">
      <alignment horizontal="left" vertical="center" wrapText="1"/>
    </xf>
    <xf numFmtId="0" fontId="2" fillId="0" borderId="11" xfId="0" applyFont="1" applyFill="1" applyBorder="1" applyAlignment="1" applyProtection="1">
      <alignment horizontal="left" vertical="center"/>
      <protection locked="0"/>
    </xf>
    <xf numFmtId="0" fontId="2" fillId="0" borderId="11" xfId="0" applyFont="1" applyFill="1" applyBorder="1" applyAlignment="1">
      <alignment horizontal="left" vertical="center" wrapText="1"/>
    </xf>
    <xf numFmtId="3" fontId="2" fillId="0" borderId="11" xfId="0" applyNumberFormat="1" applyFont="1" applyFill="1" applyBorder="1" applyAlignment="1">
      <alignment horizontal="right" vertical="center"/>
    </xf>
    <xf numFmtId="178" fontId="5" fillId="0" borderId="7" xfId="0" applyNumberFormat="1" applyFont="1" applyFill="1" applyBorder="1" applyAlignment="1">
      <alignment horizontal="right" vertical="center"/>
    </xf>
    <xf numFmtId="0" fontId="2" fillId="0" borderId="12" xfId="0" applyFont="1" applyFill="1" applyBorder="1" applyAlignment="1">
      <alignment horizontal="center" vertical="center"/>
    </xf>
    <xf numFmtId="0" fontId="2" fillId="0" borderId="13" xfId="0" applyFont="1" applyFill="1" applyBorder="1" applyAlignment="1" applyProtection="1">
      <alignment horizontal="left" vertical="center"/>
      <protection locked="0"/>
    </xf>
    <xf numFmtId="0" fontId="2" fillId="0" borderId="13" xfId="0" applyFont="1" applyFill="1" applyBorder="1" applyAlignment="1">
      <alignment horizontal="left" vertical="center"/>
    </xf>
    <xf numFmtId="0" fontId="2" fillId="2" borderId="11" xfId="0" applyFont="1" applyFill="1" applyBorder="1" applyAlignment="1">
      <alignment horizontal="right" vertical="center"/>
    </xf>
    <xf numFmtId="0" fontId="2" fillId="2" borderId="0" xfId="0" applyFont="1" applyFill="1" applyBorder="1" applyAlignment="1">
      <alignment horizontal="left" vertical="center"/>
    </xf>
    <xf numFmtId="178" fontId="5" fillId="0" borderId="0" xfId="0" applyNumberFormat="1" applyFont="1" applyBorder="1" applyAlignment="1">
      <alignment horizontal="left" vertical="center"/>
    </xf>
    <xf numFmtId="0" fontId="2" fillId="0" borderId="0" xfId="0" applyFont="1" applyBorder="1" applyAlignment="1">
      <alignment horizontal="right"/>
    </xf>
    <xf numFmtId="0" fontId="10" fillId="0" borderId="0" xfId="0" applyFont="1" applyBorder="1" applyAlignment="1" applyProtection="1">
      <alignment horizontal="right"/>
      <protection locked="0"/>
    </xf>
    <xf numFmtId="49" fontId="10" fillId="0" borderId="0" xfId="0" applyNumberFormat="1" applyFont="1" applyBorder="1" applyProtection="1">
      <protection locked="0"/>
    </xf>
    <xf numFmtId="0" fontId="1" fillId="0" borderId="0" xfId="0" applyFont="1" applyBorder="1" applyAlignment="1">
      <alignment horizontal="right"/>
    </xf>
    <xf numFmtId="0" fontId="11" fillId="0" borderId="0" xfId="0" applyFont="1" applyBorder="1" applyAlignment="1" applyProtection="1">
      <alignment horizontal="center" vertical="center" wrapText="1"/>
      <protection locked="0"/>
    </xf>
    <xf numFmtId="0" fontId="11" fillId="0" borderId="0" xfId="0" applyFont="1" applyBorder="1" applyAlignment="1" applyProtection="1">
      <alignment horizontal="center" vertical="center"/>
      <protection locked="0"/>
    </xf>
    <xf numFmtId="0" fontId="11"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0" fontId="4" fillId="0" borderId="7" xfId="0" applyFont="1" applyBorder="1" applyAlignment="1">
      <alignment horizontal="center" vertical="center"/>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2" fillId="0" borderId="7" xfId="0" applyFont="1" applyFill="1" applyBorder="1" applyAlignment="1">
      <alignment horizontal="left" vertical="center" wrapText="1"/>
    </xf>
    <xf numFmtId="0" fontId="2" fillId="0" borderId="7" xfId="0" applyFont="1" applyFill="1" applyBorder="1" applyAlignment="1">
      <alignment vertical="center" wrapText="1"/>
    </xf>
    <xf numFmtId="0" fontId="2" fillId="0" borderId="7" xfId="0" applyFont="1" applyFill="1" applyBorder="1" applyAlignment="1">
      <alignment horizontal="center" vertical="center" wrapText="1"/>
    </xf>
    <xf numFmtId="0" fontId="2" fillId="0" borderId="7" xfId="0" applyFont="1" applyFill="1" applyBorder="1" applyAlignment="1">
      <alignment horizontal="left" vertical="center" wrapText="1" indent="1"/>
    </xf>
    <xf numFmtId="0" fontId="1" fillId="0" borderId="0" xfId="0" applyFont="1" applyBorder="1" applyAlignment="1">
      <alignment vertical="top"/>
    </xf>
    <xf numFmtId="0" fontId="1" fillId="0" borderId="2" xfId="0" applyFont="1" applyFill="1" applyBorder="1" applyAlignment="1" applyProtection="1">
      <alignment horizontal="center" vertical="center" wrapText="1"/>
      <protection locked="0"/>
    </xf>
    <xf numFmtId="0" fontId="2" fillId="0" borderId="3" xfId="0" applyFont="1" applyFill="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pplyProtection="1">
      <alignment horizontal="center" vertical="center" wrapText="1"/>
      <protection locked="0"/>
    </xf>
    <xf numFmtId="0" fontId="4" fillId="0" borderId="11" xfId="0" applyFont="1" applyBorder="1" applyAlignment="1">
      <alignment horizontal="center" vertical="center"/>
    </xf>
    <xf numFmtId="0" fontId="2" fillId="0" borderId="0" xfId="0" applyFont="1" applyBorder="1" applyAlignment="1">
      <alignment horizontal="right" vertical="center"/>
    </xf>
    <xf numFmtId="0" fontId="1" fillId="0" borderId="0" xfId="0" applyFont="1" applyBorder="1" applyAlignment="1" applyProtection="1">
      <alignment vertical="top"/>
      <protection locked="0"/>
    </xf>
    <xf numFmtId="49" fontId="1" fillId="0" borderId="0" xfId="0" applyNumberFormat="1" applyFont="1" applyBorder="1" applyProtection="1">
      <protection locked="0"/>
    </xf>
    <xf numFmtId="0" fontId="4" fillId="0" borderId="0" xfId="0" applyFont="1" applyBorder="1" applyAlignment="1" applyProtection="1">
      <alignment horizontal="left" vertical="center"/>
      <protection locked="0"/>
    </xf>
    <xf numFmtId="0" fontId="4" fillId="0" borderId="6" xfId="0" applyFont="1" applyBorder="1" applyAlignment="1" applyProtection="1">
      <alignment horizontal="center" vertical="center"/>
      <protection locked="0"/>
    </xf>
    <xf numFmtId="0" fontId="2" fillId="0" borderId="7" xfId="0" applyFont="1" applyFill="1" applyBorder="1" applyAlignment="1">
      <alignment horizontal="left" vertical="center"/>
    </xf>
    <xf numFmtId="0" fontId="2" fillId="0" borderId="3" xfId="0" applyFont="1" applyFill="1" applyBorder="1" applyAlignment="1" applyProtection="1">
      <alignment horizontal="left" vertical="center"/>
      <protection locked="0"/>
    </xf>
    <xf numFmtId="0" fontId="2" fillId="0" borderId="4" xfId="0" applyFont="1" applyFill="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2" fillId="0" borderId="0" xfId="0" applyFont="1" applyBorder="1" applyAlignment="1">
      <alignment horizontal="right" vertical="center" wrapText="1"/>
    </xf>
    <xf numFmtId="0" fontId="12" fillId="0" borderId="0" xfId="0" applyFont="1" applyBorder="1" applyAlignment="1">
      <alignment horizontal="center" vertical="center"/>
    </xf>
    <xf numFmtId="0" fontId="1" fillId="2" borderId="0" xfId="0" applyFont="1" applyFill="1" applyBorder="1" applyAlignment="1" applyProtection="1">
      <alignment horizontal="left" vertical="center" wrapText="1"/>
      <protection locked="0"/>
    </xf>
    <xf numFmtId="0" fontId="6" fillId="2" borderId="7" xfId="0" applyFont="1" applyFill="1" applyBorder="1" applyAlignment="1" applyProtection="1">
      <alignment vertical="top" wrapText="1"/>
      <protection locked="0"/>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7" xfId="0" applyNumberFormat="1" applyFont="1" applyBorder="1" applyAlignment="1">
      <alignment horizontal="center" vertical="center"/>
    </xf>
    <xf numFmtId="0" fontId="2" fillId="0" borderId="7" xfId="0" applyFont="1" applyFill="1" applyBorder="1" applyAlignment="1">
      <alignment horizontal="left" vertical="center" wrapText="1" indent="2"/>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6" fillId="2" borderId="0" xfId="0" applyFont="1" applyFill="1" applyBorder="1" applyAlignment="1">
      <alignment horizontal="left" vertical="center"/>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vertical="top" wrapText="1"/>
      <protection locked="0"/>
    </xf>
    <xf numFmtId="0" fontId="2" fillId="0" borderId="7" xfId="0" applyFont="1" applyBorder="1" applyAlignment="1" applyProtection="1">
      <alignment vertical="center" wrapText="1"/>
      <protection locked="0"/>
    </xf>
    <xf numFmtId="0" fontId="2" fillId="0" borderId="7" xfId="0" applyFont="1" applyBorder="1" applyAlignment="1">
      <alignment horizontal="left" vertical="center"/>
    </xf>
    <xf numFmtId="0" fontId="14" fillId="0" borderId="7" xfId="0" applyFont="1" applyBorder="1" applyAlignment="1">
      <alignment horizontal="center" vertical="center"/>
    </xf>
    <xf numFmtId="0" fontId="14" fillId="0" borderId="7" xfId="0" applyFont="1" applyBorder="1" applyAlignment="1" applyProtection="1">
      <alignment horizontal="center" vertical="center" wrapText="1"/>
      <protection locked="0"/>
    </xf>
    <xf numFmtId="178" fontId="15" fillId="0" borderId="7" xfId="0" applyNumberFormat="1" applyFont="1" applyBorder="1" applyAlignment="1">
      <alignment horizontal="right" vertical="center"/>
    </xf>
    <xf numFmtId="0" fontId="13" fillId="2" borderId="1" xfId="0" applyFont="1" applyFill="1" applyBorder="1" applyAlignment="1">
      <alignment horizontal="center" vertical="center"/>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2" borderId="6" xfId="0" applyFont="1" applyFill="1" applyBorder="1" applyAlignment="1" applyProtection="1">
      <alignment horizontal="center" vertical="center" wrapText="1"/>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2" borderId="2" xfId="0" applyFont="1" applyFill="1" applyBorder="1" applyAlignment="1">
      <alignment horizontal="center"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6"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2" fillId="2" borderId="6" xfId="0" applyFont="1" applyFill="1" applyBorder="1" applyAlignment="1">
      <alignment horizontal="left" vertical="center"/>
    </xf>
    <xf numFmtId="0" fontId="2" fillId="2" borderId="7" xfId="0" applyFont="1" applyFill="1" applyBorder="1" applyAlignment="1">
      <alignment horizontal="center" vertical="center"/>
    </xf>
    <xf numFmtId="0" fontId="6" fillId="0" borderId="7" xfId="0" applyFont="1" applyBorder="1" applyAlignment="1" applyProtection="1">
      <alignment vertical="top" wrapText="1"/>
      <protection locked="0"/>
    </xf>
    <xf numFmtId="0" fontId="1" fillId="0" borderId="4"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protection locked="0"/>
    </xf>
    <xf numFmtId="0" fontId="1" fillId="0" borderId="13"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2" fillId="2" borderId="11" xfId="0" applyFont="1" applyFill="1" applyBorder="1" applyAlignment="1" applyProtection="1">
      <alignment horizontal="right" vertical="center"/>
      <protection locked="0"/>
    </xf>
    <xf numFmtId="0" fontId="2" fillId="0" borderId="7" xfId="0" applyFont="1" applyBorder="1" applyAlignment="1" applyProtection="1">
      <alignment vertical="center"/>
      <protection locked="0"/>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 name="Normal"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7"/>
  <sheetViews>
    <sheetView showGridLines="0" showZeros="0" workbookViewId="0">
      <pane ySplit="1" topLeftCell="A13" activePane="bottomLeft" state="frozen"/>
      <selection/>
      <selection pane="bottomLeft" activeCell="D14" sqref="D14:D37"/>
    </sheetView>
  </sheetViews>
  <sheetFormatPr defaultColWidth="8.575" defaultRowHeight="12.75" customHeight="1" outlineLevelCol="3"/>
  <cols>
    <col min="1" max="4" width="41" customWidth="1"/>
  </cols>
  <sheetData>
    <row r="1" customHeight="1" spans="1:4">
      <c r="A1" s="1"/>
      <c r="B1" s="1"/>
      <c r="C1" s="1"/>
      <c r="D1" s="1"/>
    </row>
    <row r="2" ht="15" customHeight="1" spans="1:4">
      <c r="A2" s="47"/>
      <c r="B2" s="47"/>
      <c r="C2" s="47"/>
      <c r="D2" s="65" t="s">
        <v>0</v>
      </c>
    </row>
    <row r="3" ht="41.25" customHeight="1" spans="1:1">
      <c r="A3" s="42" t="str">
        <f>"2025"&amp;"年部门财务收支预算总表"</f>
        <v>2025年部门财务收支预算总表</v>
      </c>
    </row>
    <row r="4" ht="17.25" customHeight="1" spans="1:4">
      <c r="A4" s="45" t="s">
        <v>1</v>
      </c>
      <c r="B4" s="178"/>
      <c r="D4" s="156" t="s">
        <v>2</v>
      </c>
    </row>
    <row r="5" ht="23.25" customHeight="1" spans="1:4">
      <c r="A5" s="179" t="s">
        <v>3</v>
      </c>
      <c r="B5" s="180"/>
      <c r="C5" s="179" t="s">
        <v>4</v>
      </c>
      <c r="D5" s="180"/>
    </row>
    <row r="6" ht="24" customHeight="1" spans="1:4">
      <c r="A6" s="179" t="s">
        <v>5</v>
      </c>
      <c r="B6" s="179" t="s">
        <v>6</v>
      </c>
      <c r="C6" s="179" t="s">
        <v>7</v>
      </c>
      <c r="D6" s="179" t="s">
        <v>6</v>
      </c>
    </row>
    <row r="7" ht="17.25" customHeight="1" spans="1:4">
      <c r="A7" s="181" t="s">
        <v>8</v>
      </c>
      <c r="B7" s="82">
        <v>9000850.69</v>
      </c>
      <c r="C7" s="181" t="s">
        <v>9</v>
      </c>
      <c r="D7" s="82"/>
    </row>
    <row r="8" ht="17.25" customHeight="1" spans="1:4">
      <c r="A8" s="181" t="s">
        <v>10</v>
      </c>
      <c r="B8" s="82"/>
      <c r="C8" s="181" t="s">
        <v>11</v>
      </c>
      <c r="D8" s="82"/>
    </row>
    <row r="9" ht="17.25" customHeight="1" spans="1:4">
      <c r="A9" s="181" t="s">
        <v>12</v>
      </c>
      <c r="B9" s="82"/>
      <c r="C9" s="213" t="s">
        <v>13</v>
      </c>
      <c r="D9" s="82"/>
    </row>
    <row r="10" ht="17.25" customHeight="1" spans="1:4">
      <c r="A10" s="181" t="s">
        <v>14</v>
      </c>
      <c r="B10" s="82"/>
      <c r="C10" s="213" t="s">
        <v>15</v>
      </c>
      <c r="D10" s="82"/>
    </row>
    <row r="11" ht="17.25" customHeight="1" spans="1:4">
      <c r="A11" s="181" t="s">
        <v>16</v>
      </c>
      <c r="B11" s="82">
        <v>13555524</v>
      </c>
      <c r="C11" s="213" t="s">
        <v>17</v>
      </c>
      <c r="D11" s="82"/>
    </row>
    <row r="12" ht="17.25" customHeight="1" spans="1:4">
      <c r="A12" s="181" t="s">
        <v>18</v>
      </c>
      <c r="B12" s="82">
        <v>13255524</v>
      </c>
      <c r="C12" s="213" t="s">
        <v>19</v>
      </c>
      <c r="D12" s="82"/>
    </row>
    <row r="13" ht="17.25" customHeight="1" spans="1:4">
      <c r="A13" s="181" t="s">
        <v>20</v>
      </c>
      <c r="B13" s="82"/>
      <c r="C13" s="32" t="s">
        <v>21</v>
      </c>
      <c r="D13" s="82"/>
    </row>
    <row r="14" ht="17.25" customHeight="1" spans="1:4">
      <c r="A14" s="181" t="s">
        <v>22</v>
      </c>
      <c r="B14" s="82"/>
      <c r="C14" s="32" t="s">
        <v>23</v>
      </c>
      <c r="D14" s="82">
        <v>1121720</v>
      </c>
    </row>
    <row r="15" ht="17.25" customHeight="1" spans="1:4">
      <c r="A15" s="181" t="s">
        <v>24</v>
      </c>
      <c r="C15" s="32" t="s">
        <v>25</v>
      </c>
      <c r="D15" s="82">
        <v>20629654.69</v>
      </c>
    </row>
    <row r="16" ht="17.25" customHeight="1" spans="1:4">
      <c r="A16" s="181" t="s">
        <v>26</v>
      </c>
      <c r="B16" s="82">
        <v>300000</v>
      </c>
      <c r="C16" s="32" t="s">
        <v>27</v>
      </c>
      <c r="D16" s="82"/>
    </row>
    <row r="17" ht="17.25" customHeight="1" spans="1:4">
      <c r="A17" s="182"/>
      <c r="B17" s="82"/>
      <c r="C17" s="32" t="s">
        <v>28</v>
      </c>
      <c r="D17" s="82"/>
    </row>
    <row r="18" ht="17.25" customHeight="1" spans="1:4">
      <c r="A18" s="183"/>
      <c r="B18" s="82"/>
      <c r="C18" s="32" t="s">
        <v>29</v>
      </c>
      <c r="D18" s="82"/>
    </row>
    <row r="19" ht="17.25" customHeight="1" spans="1:4">
      <c r="A19" s="183"/>
      <c r="B19" s="82"/>
      <c r="C19" s="32" t="s">
        <v>30</v>
      </c>
      <c r="D19" s="82"/>
    </row>
    <row r="20" ht="17.25" customHeight="1" spans="1:4">
      <c r="A20" s="183"/>
      <c r="B20" s="82"/>
      <c r="C20" s="32" t="s">
        <v>31</v>
      </c>
      <c r="D20" s="82"/>
    </row>
    <row r="21" ht="17.25" customHeight="1" spans="1:4">
      <c r="A21" s="183"/>
      <c r="B21" s="82"/>
      <c r="C21" s="32" t="s">
        <v>32</v>
      </c>
      <c r="D21" s="82"/>
    </row>
    <row r="22" ht="17.25" customHeight="1" spans="1:4">
      <c r="A22" s="183"/>
      <c r="B22" s="82"/>
      <c r="C22" s="32" t="s">
        <v>33</v>
      </c>
      <c r="D22" s="82"/>
    </row>
    <row r="23" ht="17.25" customHeight="1" spans="1:4">
      <c r="A23" s="183"/>
      <c r="B23" s="82"/>
      <c r="C23" s="32" t="s">
        <v>34</v>
      </c>
      <c r="D23" s="82"/>
    </row>
    <row r="24" ht="17.25" customHeight="1" spans="1:4">
      <c r="A24" s="183"/>
      <c r="B24" s="82"/>
      <c r="C24" s="32" t="s">
        <v>35</v>
      </c>
      <c r="D24" s="82"/>
    </row>
    <row r="25" ht="17.25" customHeight="1" spans="1:4">
      <c r="A25" s="183"/>
      <c r="B25" s="82"/>
      <c r="C25" s="32" t="s">
        <v>36</v>
      </c>
      <c r="D25" s="82">
        <v>805000</v>
      </c>
    </row>
    <row r="26" ht="17.25" customHeight="1" spans="1:4">
      <c r="A26" s="183"/>
      <c r="B26" s="82"/>
      <c r="C26" s="32" t="s">
        <v>37</v>
      </c>
      <c r="D26" s="82"/>
    </row>
    <row r="27" ht="17.25" customHeight="1" spans="1:4">
      <c r="A27" s="183"/>
      <c r="B27" s="82"/>
      <c r="C27" s="182" t="s">
        <v>38</v>
      </c>
      <c r="D27" s="82"/>
    </row>
    <row r="28" ht="17.25" customHeight="1" spans="1:4">
      <c r="A28" s="183"/>
      <c r="B28" s="82"/>
      <c r="C28" s="32" t="s">
        <v>39</v>
      </c>
      <c r="D28" s="82"/>
    </row>
    <row r="29" ht="16.5" customHeight="1" spans="1:4">
      <c r="A29" s="183"/>
      <c r="B29" s="82"/>
      <c r="C29" s="32" t="s">
        <v>40</v>
      </c>
      <c r="D29" s="82"/>
    </row>
    <row r="30" ht="16.5" customHeight="1" spans="1:4">
      <c r="A30" s="183"/>
      <c r="B30" s="82"/>
      <c r="C30" s="182" t="s">
        <v>41</v>
      </c>
      <c r="D30" s="82"/>
    </row>
    <row r="31" ht="17.25" customHeight="1" spans="1:4">
      <c r="A31" s="183"/>
      <c r="B31" s="82"/>
      <c r="C31" s="182" t="s">
        <v>42</v>
      </c>
      <c r="D31" s="82"/>
    </row>
    <row r="32" ht="17.25" customHeight="1" spans="1:4">
      <c r="A32" s="183"/>
      <c r="B32" s="82"/>
      <c r="C32" s="32" t="s">
        <v>43</v>
      </c>
      <c r="D32" s="82"/>
    </row>
    <row r="33" ht="16.5" customHeight="1" spans="1:4">
      <c r="A33" s="183" t="s">
        <v>44</v>
      </c>
      <c r="B33" s="82">
        <v>22556374.69</v>
      </c>
      <c r="C33" s="183" t="s">
        <v>45</v>
      </c>
      <c r="D33" s="82">
        <v>22556374.69</v>
      </c>
    </row>
    <row r="34" ht="16.5" customHeight="1" spans="1:4">
      <c r="A34" s="182" t="s">
        <v>46</v>
      </c>
      <c r="B34" s="82"/>
      <c r="C34" s="182" t="s">
        <v>47</v>
      </c>
      <c r="D34" s="82"/>
    </row>
    <row r="35" ht="16.5" customHeight="1" spans="1:4">
      <c r="A35" s="32" t="s">
        <v>48</v>
      </c>
      <c r="B35" s="82"/>
      <c r="C35" s="32" t="s">
        <v>48</v>
      </c>
      <c r="D35" s="82"/>
    </row>
    <row r="36" ht="16.5" customHeight="1" spans="1:4">
      <c r="A36" s="32" t="s">
        <v>49</v>
      </c>
      <c r="B36" s="82"/>
      <c r="C36" s="32" t="s">
        <v>50</v>
      </c>
      <c r="D36" s="82"/>
    </row>
    <row r="37" ht="16.5" customHeight="1" spans="1:4">
      <c r="A37" s="184" t="s">
        <v>51</v>
      </c>
      <c r="B37" s="82">
        <v>22556374.69</v>
      </c>
      <c r="C37" s="184" t="s">
        <v>52</v>
      </c>
      <c r="D37" s="82">
        <v>22556374.69</v>
      </c>
    </row>
  </sheetData>
  <mergeCells count="4">
    <mergeCell ref="A3:D3"/>
    <mergeCell ref="A4:B4"/>
    <mergeCell ref="A5:B5"/>
    <mergeCell ref="C5:D5"/>
  </mergeCells>
  <printOptions horizontalCentered="1"/>
  <pageMargins left="0.96" right="0.96" top="0.72" bottom="0.72" header="0" footer="0"/>
  <pageSetup paperSize="9"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1"/>
  <sheetViews>
    <sheetView showZeros="0" workbookViewId="0">
      <pane ySplit="1" topLeftCell="A2" activePane="bottomLeft" state="frozen"/>
      <selection/>
      <selection pane="bottomLeft" activeCell="A4" sqref="A4:C4"/>
    </sheetView>
  </sheetViews>
  <sheetFormatPr defaultColWidth="9.14166666666667" defaultRowHeight="14.25" customHeight="1" outlineLevelCol="5"/>
  <cols>
    <col min="1" max="1" width="32.1416666666667" customWidth="1"/>
    <col min="2" max="2" width="20.7083333333333" customWidth="1"/>
    <col min="3" max="3" width="32.1416666666667" customWidth="1"/>
    <col min="4" max="4" width="27.7083333333333" customWidth="1"/>
    <col min="5" max="6" width="36.7083333333333" customWidth="1"/>
  </cols>
  <sheetData>
    <row r="1" customHeight="1" spans="1:6">
      <c r="A1" s="1"/>
      <c r="B1" s="1"/>
      <c r="C1" s="1"/>
      <c r="D1" s="1"/>
      <c r="E1" s="1"/>
      <c r="F1" s="1"/>
    </row>
    <row r="2" ht="12" customHeight="1" spans="1:6">
      <c r="A2" s="130">
        <v>1</v>
      </c>
      <c r="B2" s="131">
        <v>0</v>
      </c>
      <c r="C2" s="130">
        <v>1</v>
      </c>
      <c r="D2" s="132"/>
      <c r="E2" s="132"/>
      <c r="F2" s="129" t="s">
        <v>447</v>
      </c>
    </row>
    <row r="3" ht="42" customHeight="1" spans="1:6">
      <c r="A3" s="133" t="str">
        <f>"2025"&amp;"年部门政府性基金预算支出预算表"</f>
        <v>2025年部门政府性基金预算支出预算表</v>
      </c>
      <c r="B3" s="133" t="s">
        <v>448</v>
      </c>
      <c r="C3" s="134"/>
      <c r="D3" s="135"/>
      <c r="E3" s="135"/>
      <c r="F3" s="135"/>
    </row>
    <row r="4" ht="13.5" customHeight="1" spans="1:6">
      <c r="A4" s="5" t="s">
        <v>1</v>
      </c>
      <c r="B4" s="5" t="s">
        <v>449</v>
      </c>
      <c r="C4" s="130"/>
      <c r="D4" s="132"/>
      <c r="E4" s="132"/>
      <c r="F4" s="129" t="s">
        <v>2</v>
      </c>
    </row>
    <row r="5" ht="19.5" customHeight="1" spans="1:6">
      <c r="A5" s="136" t="s">
        <v>179</v>
      </c>
      <c r="B5" s="137" t="s">
        <v>72</v>
      </c>
      <c r="C5" s="136" t="s">
        <v>73</v>
      </c>
      <c r="D5" s="11" t="s">
        <v>450</v>
      </c>
      <c r="E5" s="12"/>
      <c r="F5" s="13"/>
    </row>
    <row r="6" ht="18.75" customHeight="1" spans="1:6">
      <c r="A6" s="138"/>
      <c r="B6" s="139"/>
      <c r="C6" s="138"/>
      <c r="D6" s="16" t="s">
        <v>56</v>
      </c>
      <c r="E6" s="11" t="s">
        <v>75</v>
      </c>
      <c r="F6" s="16" t="s">
        <v>76</v>
      </c>
    </row>
    <row r="7" ht="18.75" customHeight="1" spans="1:6">
      <c r="A7" s="69">
        <v>1</v>
      </c>
      <c r="B7" s="140" t="s">
        <v>83</v>
      </c>
      <c r="C7" s="69">
        <v>3</v>
      </c>
      <c r="D7" s="141">
        <v>4</v>
      </c>
      <c r="E7" s="141">
        <v>5</v>
      </c>
      <c r="F7" s="141">
        <v>6</v>
      </c>
    </row>
    <row r="8" ht="21" customHeight="1" spans="1:6">
      <c r="A8" s="21"/>
      <c r="B8" s="21"/>
      <c r="C8" s="21"/>
      <c r="D8" s="82"/>
      <c r="E8" s="82"/>
      <c r="F8" s="82"/>
    </row>
    <row r="9" ht="21" customHeight="1" spans="1:6">
      <c r="A9" s="21"/>
      <c r="B9" s="21"/>
      <c r="C9" s="21"/>
      <c r="D9" s="82"/>
      <c r="E9" s="82"/>
      <c r="F9" s="82"/>
    </row>
    <row r="10" ht="18.75" customHeight="1" spans="1:6">
      <c r="A10" s="142" t="s">
        <v>169</v>
      </c>
      <c r="B10" s="142" t="s">
        <v>169</v>
      </c>
      <c r="C10" s="143" t="s">
        <v>169</v>
      </c>
      <c r="D10" s="82"/>
      <c r="E10" s="82"/>
      <c r="F10" s="82"/>
    </row>
    <row r="11" customHeight="1" spans="1:1">
      <c r="A11" t="s">
        <v>451</v>
      </c>
    </row>
  </sheetData>
  <mergeCells count="7">
    <mergeCell ref="A3:F3"/>
    <mergeCell ref="A4:C4"/>
    <mergeCell ref="D5:F5"/>
    <mergeCell ref="A10:C10"/>
    <mergeCell ref="A5:A6"/>
    <mergeCell ref="B5:B6"/>
    <mergeCell ref="C5:C6"/>
  </mergeCells>
  <printOptions horizontalCentered="1"/>
  <pageMargins left="0.37" right="0.37" top="0.56" bottom="0.56" header="0.48" footer="0.48"/>
  <pageSetup paperSize="9" scale="9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6"/>
  <sheetViews>
    <sheetView showZeros="0" workbookViewId="0">
      <pane ySplit="1" topLeftCell="A4" activePane="bottomLeft" state="frozen"/>
      <selection/>
      <selection pane="bottomLeft" activeCell="B10" sqref="B10"/>
    </sheetView>
  </sheetViews>
  <sheetFormatPr defaultColWidth="9.14166666666667" defaultRowHeight="14.25" customHeight="1"/>
  <cols>
    <col min="1" max="2" width="32.575" customWidth="1"/>
    <col min="3" max="3" width="41.1416666666667" customWidth="1"/>
    <col min="4" max="4" width="21.7083333333333" customWidth="1"/>
    <col min="5" max="5" width="35.2833333333333" customWidth="1"/>
    <col min="6" max="6" width="7.70833333333333" customWidth="1"/>
    <col min="7" max="7" width="11.1416666666667" customWidth="1"/>
    <col min="8" max="8" width="13.2833333333333" customWidth="1"/>
    <col min="9" max="18" width="20" customWidth="1"/>
    <col min="19" max="19" width="19.85" customWidth="1"/>
  </cols>
  <sheetData>
    <row r="1" customHeight="1" spans="1:19">
      <c r="A1" s="1"/>
      <c r="B1" s="1"/>
      <c r="C1" s="1"/>
      <c r="D1" s="1"/>
      <c r="E1" s="1"/>
      <c r="F1" s="1"/>
      <c r="G1" s="1"/>
      <c r="H1" s="1"/>
      <c r="I1" s="1"/>
      <c r="J1" s="1"/>
      <c r="K1" s="1"/>
      <c r="L1" s="1"/>
      <c r="M1" s="1"/>
      <c r="N1" s="1"/>
      <c r="O1" s="1"/>
      <c r="P1" s="1"/>
      <c r="Q1" s="1"/>
      <c r="R1" s="1"/>
      <c r="S1" s="1"/>
    </row>
    <row r="2" ht="15.75" customHeight="1" spans="2:19">
      <c r="B2" s="87"/>
      <c r="C2" s="87"/>
      <c r="R2" s="3"/>
      <c r="S2" s="3" t="s">
        <v>452</v>
      </c>
    </row>
    <row r="3" ht="41.25" customHeight="1" spans="1:19">
      <c r="A3" s="75" t="str">
        <f>"2025"&amp;"年部门政府采购预算表"</f>
        <v>2025年部门政府采购预算表</v>
      </c>
      <c r="B3" s="67"/>
      <c r="C3" s="67"/>
      <c r="D3" s="4"/>
      <c r="E3" s="4"/>
      <c r="F3" s="4"/>
      <c r="G3" s="4"/>
      <c r="H3" s="4"/>
      <c r="I3" s="4"/>
      <c r="J3" s="4"/>
      <c r="K3" s="4"/>
      <c r="L3" s="4"/>
      <c r="M3" s="67"/>
      <c r="N3" s="4"/>
      <c r="O3" s="4"/>
      <c r="P3" s="67"/>
      <c r="Q3" s="4"/>
      <c r="R3" s="67"/>
      <c r="S3" s="67"/>
    </row>
    <row r="4" ht="18.75" customHeight="1" spans="1:19">
      <c r="A4" s="115" t="s">
        <v>1</v>
      </c>
      <c r="B4" s="89"/>
      <c r="C4" s="89"/>
      <c r="D4" s="7"/>
      <c r="E4" s="7"/>
      <c r="F4" s="7"/>
      <c r="G4" s="7"/>
      <c r="H4" s="7"/>
      <c r="I4" s="7"/>
      <c r="J4" s="7"/>
      <c r="K4" s="7"/>
      <c r="L4" s="7"/>
      <c r="R4" s="8"/>
      <c r="S4" s="129" t="s">
        <v>2</v>
      </c>
    </row>
    <row r="5" ht="15.75" customHeight="1" spans="1:19">
      <c r="A5" s="10" t="s">
        <v>178</v>
      </c>
      <c r="B5" s="90" t="s">
        <v>179</v>
      </c>
      <c r="C5" s="90" t="s">
        <v>453</v>
      </c>
      <c r="D5" s="91" t="s">
        <v>454</v>
      </c>
      <c r="E5" s="91" t="s">
        <v>455</v>
      </c>
      <c r="F5" s="91" t="s">
        <v>456</v>
      </c>
      <c r="G5" s="91" t="s">
        <v>457</v>
      </c>
      <c r="H5" s="91" t="s">
        <v>458</v>
      </c>
      <c r="I5" s="105" t="s">
        <v>186</v>
      </c>
      <c r="J5" s="105"/>
      <c r="K5" s="105"/>
      <c r="L5" s="105"/>
      <c r="M5" s="106"/>
      <c r="N5" s="105"/>
      <c r="O5" s="105"/>
      <c r="P5" s="84"/>
      <c r="Q5" s="105"/>
      <c r="R5" s="106"/>
      <c r="S5" s="85"/>
    </row>
    <row r="6" ht="17.25" customHeight="1" spans="1:19">
      <c r="A6" s="15"/>
      <c r="B6" s="92"/>
      <c r="C6" s="92"/>
      <c r="D6" s="93"/>
      <c r="E6" s="93"/>
      <c r="F6" s="93"/>
      <c r="G6" s="93"/>
      <c r="H6" s="93"/>
      <c r="I6" s="93" t="s">
        <v>56</v>
      </c>
      <c r="J6" s="93" t="s">
        <v>59</v>
      </c>
      <c r="K6" s="93" t="s">
        <v>459</v>
      </c>
      <c r="L6" s="93" t="s">
        <v>460</v>
      </c>
      <c r="M6" s="107" t="s">
        <v>461</v>
      </c>
      <c r="N6" s="108" t="s">
        <v>462</v>
      </c>
      <c r="O6" s="108"/>
      <c r="P6" s="113"/>
      <c r="Q6" s="108"/>
      <c r="R6" s="114"/>
      <c r="S6" s="94"/>
    </row>
    <row r="7" ht="54" customHeight="1" spans="1:19">
      <c r="A7" s="18"/>
      <c r="B7" s="94"/>
      <c r="C7" s="94"/>
      <c r="D7" s="95"/>
      <c r="E7" s="95"/>
      <c r="F7" s="95"/>
      <c r="G7" s="95"/>
      <c r="H7" s="95"/>
      <c r="I7" s="95"/>
      <c r="J7" s="95" t="s">
        <v>58</v>
      </c>
      <c r="K7" s="95"/>
      <c r="L7" s="95"/>
      <c r="M7" s="109"/>
      <c r="N7" s="95" t="s">
        <v>58</v>
      </c>
      <c r="O7" s="95" t="s">
        <v>65</v>
      </c>
      <c r="P7" s="94" t="s">
        <v>66</v>
      </c>
      <c r="Q7" s="95" t="s">
        <v>67</v>
      </c>
      <c r="R7" s="109" t="s">
        <v>68</v>
      </c>
      <c r="S7" s="94" t="s">
        <v>69</v>
      </c>
    </row>
    <row r="8" ht="18" customHeight="1" spans="1:19">
      <c r="A8" s="116">
        <v>1</v>
      </c>
      <c r="B8" s="116" t="s">
        <v>83</v>
      </c>
      <c r="C8" s="117">
        <v>3</v>
      </c>
      <c r="D8" s="117">
        <v>4</v>
      </c>
      <c r="E8" s="116">
        <v>5</v>
      </c>
      <c r="F8" s="116">
        <v>6</v>
      </c>
      <c r="G8" s="116">
        <v>7</v>
      </c>
      <c r="H8" s="116">
        <v>8</v>
      </c>
      <c r="I8" s="116">
        <v>9</v>
      </c>
      <c r="J8" s="116">
        <v>10</v>
      </c>
      <c r="K8" s="116">
        <v>11</v>
      </c>
      <c r="L8" s="116">
        <v>12</v>
      </c>
      <c r="M8" s="116">
        <v>13</v>
      </c>
      <c r="N8" s="116">
        <v>14</v>
      </c>
      <c r="O8" s="116">
        <v>15</v>
      </c>
      <c r="P8" s="116">
        <v>16</v>
      </c>
      <c r="Q8" s="116">
        <v>17</v>
      </c>
      <c r="R8" s="116">
        <v>18</v>
      </c>
      <c r="S8" s="116">
        <v>19</v>
      </c>
    </row>
    <row r="9" ht="18" customHeight="1" spans="1:19">
      <c r="A9" s="118" t="s">
        <v>196</v>
      </c>
      <c r="B9" s="119" t="s">
        <v>70</v>
      </c>
      <c r="C9" s="119" t="s">
        <v>229</v>
      </c>
      <c r="D9" s="120" t="s">
        <v>463</v>
      </c>
      <c r="E9" s="120" t="s">
        <v>464</v>
      </c>
      <c r="F9" s="120" t="s">
        <v>465</v>
      </c>
      <c r="G9" s="121">
        <v>1</v>
      </c>
      <c r="H9" s="122"/>
      <c r="I9" s="122">
        <v>8000</v>
      </c>
      <c r="J9" s="122">
        <v>8000</v>
      </c>
      <c r="K9" s="122"/>
      <c r="L9" s="122"/>
      <c r="M9" s="122"/>
      <c r="N9" s="122"/>
      <c r="O9" s="122"/>
      <c r="P9" s="122"/>
      <c r="Q9" s="122"/>
      <c r="R9" s="122"/>
      <c r="S9" s="122"/>
    </row>
    <row r="10" ht="18" customHeight="1" spans="1:19">
      <c r="A10" s="118" t="s">
        <v>196</v>
      </c>
      <c r="B10" s="119" t="s">
        <v>70</v>
      </c>
      <c r="C10" s="119" t="s">
        <v>229</v>
      </c>
      <c r="D10" s="120" t="s">
        <v>466</v>
      </c>
      <c r="E10" s="120" t="s">
        <v>467</v>
      </c>
      <c r="F10" s="120" t="s">
        <v>465</v>
      </c>
      <c r="G10" s="121">
        <v>1</v>
      </c>
      <c r="H10" s="122">
        <v>2390</v>
      </c>
      <c r="I10" s="122">
        <v>2390</v>
      </c>
      <c r="J10" s="122">
        <v>2390</v>
      </c>
      <c r="K10" s="122"/>
      <c r="L10" s="122"/>
      <c r="M10" s="122"/>
      <c r="N10" s="122"/>
      <c r="O10" s="122"/>
      <c r="P10" s="122"/>
      <c r="Q10" s="122"/>
      <c r="R10" s="122"/>
      <c r="S10" s="122"/>
    </row>
    <row r="11" ht="18" customHeight="1" spans="1:19">
      <c r="A11" s="118" t="s">
        <v>196</v>
      </c>
      <c r="B11" s="119" t="s">
        <v>70</v>
      </c>
      <c r="C11" s="119" t="s">
        <v>229</v>
      </c>
      <c r="D11" s="120" t="s">
        <v>468</v>
      </c>
      <c r="E11" s="120" t="s">
        <v>469</v>
      </c>
      <c r="F11" s="120" t="s">
        <v>465</v>
      </c>
      <c r="G11" s="121">
        <v>1</v>
      </c>
      <c r="H11" s="122"/>
      <c r="I11" s="122">
        <v>5000</v>
      </c>
      <c r="J11" s="122">
        <v>5000</v>
      </c>
      <c r="K11" s="122"/>
      <c r="L11" s="122"/>
      <c r="M11" s="122"/>
      <c r="N11" s="122"/>
      <c r="O11" s="122"/>
      <c r="P11" s="122"/>
      <c r="Q11" s="122"/>
      <c r="R11" s="122"/>
      <c r="S11" s="122"/>
    </row>
    <row r="12" ht="18" customHeight="1" spans="1:19">
      <c r="A12" s="118" t="s">
        <v>196</v>
      </c>
      <c r="B12" s="119" t="s">
        <v>70</v>
      </c>
      <c r="C12" s="119" t="s">
        <v>257</v>
      </c>
      <c r="D12" s="120" t="s">
        <v>470</v>
      </c>
      <c r="E12" s="120" t="s">
        <v>470</v>
      </c>
      <c r="F12" s="120" t="s">
        <v>465</v>
      </c>
      <c r="G12" s="121">
        <v>1</v>
      </c>
      <c r="H12" s="122">
        <v>15000</v>
      </c>
      <c r="I12" s="122">
        <v>15000</v>
      </c>
      <c r="J12" s="122"/>
      <c r="K12" s="122"/>
      <c r="L12" s="122"/>
      <c r="M12" s="122"/>
      <c r="N12" s="122">
        <v>15000</v>
      </c>
      <c r="O12" s="122">
        <v>15000</v>
      </c>
      <c r="P12" s="122"/>
      <c r="Q12" s="122"/>
      <c r="R12" s="122"/>
      <c r="S12" s="122"/>
    </row>
    <row r="13" ht="18" customHeight="1" spans="1:19">
      <c r="A13" s="118" t="s">
        <v>196</v>
      </c>
      <c r="B13" s="119" t="s">
        <v>70</v>
      </c>
      <c r="C13" s="119" t="s">
        <v>257</v>
      </c>
      <c r="D13" s="120" t="s">
        <v>471</v>
      </c>
      <c r="E13" s="120" t="s">
        <v>471</v>
      </c>
      <c r="F13" s="120" t="s">
        <v>465</v>
      </c>
      <c r="G13" s="121">
        <v>1</v>
      </c>
      <c r="H13" s="122">
        <v>200000</v>
      </c>
      <c r="I13" s="122">
        <v>200000</v>
      </c>
      <c r="J13" s="122"/>
      <c r="K13" s="122"/>
      <c r="L13" s="122"/>
      <c r="M13" s="122"/>
      <c r="N13" s="122">
        <v>200000</v>
      </c>
      <c r="O13" s="122">
        <v>200000</v>
      </c>
      <c r="P13" s="122"/>
      <c r="Q13" s="122"/>
      <c r="R13" s="122"/>
      <c r="S13" s="122"/>
    </row>
    <row r="14" ht="18" customHeight="1" spans="1:19">
      <c r="A14" s="118" t="s">
        <v>196</v>
      </c>
      <c r="B14" s="119" t="s">
        <v>70</v>
      </c>
      <c r="C14" s="119" t="s">
        <v>301</v>
      </c>
      <c r="D14" s="120" t="s">
        <v>303</v>
      </c>
      <c r="E14" s="120" t="s">
        <v>472</v>
      </c>
      <c r="F14" s="120" t="s">
        <v>465</v>
      </c>
      <c r="G14" s="121">
        <v>1</v>
      </c>
      <c r="H14" s="122">
        <v>200000</v>
      </c>
      <c r="I14" s="122">
        <v>200000</v>
      </c>
      <c r="J14" s="122"/>
      <c r="K14" s="122"/>
      <c r="L14" s="122"/>
      <c r="M14" s="122"/>
      <c r="N14" s="122">
        <v>200000</v>
      </c>
      <c r="O14" s="122">
        <v>200000</v>
      </c>
      <c r="P14" s="122"/>
      <c r="Q14" s="122"/>
      <c r="R14" s="122"/>
      <c r="S14" s="122"/>
    </row>
    <row r="15" ht="18" customHeight="1" spans="1:19">
      <c r="A15" s="123" t="s">
        <v>169</v>
      </c>
      <c r="B15" s="124"/>
      <c r="C15" s="124"/>
      <c r="D15" s="125"/>
      <c r="E15" s="125"/>
      <c r="F15" s="125"/>
      <c r="G15" s="126"/>
      <c r="H15" s="122">
        <v>417390</v>
      </c>
      <c r="I15" s="122">
        <v>430390</v>
      </c>
      <c r="J15" s="122">
        <v>15390</v>
      </c>
      <c r="K15" s="122"/>
      <c r="L15" s="122"/>
      <c r="M15" s="122"/>
      <c r="N15" s="122">
        <v>415000</v>
      </c>
      <c r="O15" s="122">
        <v>415000</v>
      </c>
      <c r="P15" s="122"/>
      <c r="Q15" s="122"/>
      <c r="R15" s="122"/>
      <c r="S15" s="122"/>
    </row>
    <row r="16" ht="21" customHeight="1" spans="1:19">
      <c r="A16" s="115" t="s">
        <v>473</v>
      </c>
      <c r="B16" s="5"/>
      <c r="C16" s="5"/>
      <c r="D16" s="115"/>
      <c r="E16" s="115"/>
      <c r="F16" s="115"/>
      <c r="G16" s="127"/>
      <c r="H16" s="128"/>
      <c r="I16" s="128"/>
      <c r="J16" s="128"/>
      <c r="K16" s="128"/>
      <c r="L16" s="128"/>
      <c r="M16" s="128"/>
      <c r="N16" s="128"/>
      <c r="O16" s="128"/>
      <c r="P16" s="128"/>
      <c r="Q16" s="128"/>
      <c r="R16" s="128"/>
      <c r="S16" s="128"/>
    </row>
  </sheetData>
  <mergeCells count="19">
    <mergeCell ref="A3:S3"/>
    <mergeCell ref="A4:H4"/>
    <mergeCell ref="I5:S5"/>
    <mergeCell ref="N6:S6"/>
    <mergeCell ref="A15:G15"/>
    <mergeCell ref="A16:S16"/>
    <mergeCell ref="A5:A7"/>
    <mergeCell ref="B5:B7"/>
    <mergeCell ref="C5:C7"/>
    <mergeCell ref="D5:D7"/>
    <mergeCell ref="E5:E7"/>
    <mergeCell ref="F5:F7"/>
    <mergeCell ref="G5:G7"/>
    <mergeCell ref="H5:H7"/>
    <mergeCell ref="I6:I7"/>
    <mergeCell ref="J6:J7"/>
    <mergeCell ref="K6:K7"/>
    <mergeCell ref="L6:L7"/>
    <mergeCell ref="M6:M7"/>
  </mergeCells>
  <printOptions horizontalCentered="1"/>
  <pageMargins left="0.96" right="0.96" top="0.72" bottom="0.72" header="0" footer="0"/>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T11"/>
  <sheetViews>
    <sheetView showZeros="0" workbookViewId="0">
      <pane ySplit="1" topLeftCell="A2" activePane="bottomLeft" state="frozen"/>
      <selection/>
      <selection pane="bottomLeft" activeCell="A4" sqref="A4:I4"/>
    </sheetView>
  </sheetViews>
  <sheetFormatPr defaultColWidth="9.14166666666667" defaultRowHeight="14.25" customHeight="1"/>
  <cols>
    <col min="1" max="5" width="39.1416666666667" customWidth="1"/>
    <col min="6" max="6" width="27.575" customWidth="1"/>
    <col min="7" max="7" width="28.575" customWidth="1"/>
    <col min="8" max="8" width="28.1416666666667" customWidth="1"/>
    <col min="9" max="9" width="39.1416666666667" customWidth="1"/>
    <col min="10" max="18" width="20.425" customWidth="1"/>
    <col min="19" max="20" width="20.2833333333333" customWidth="1"/>
  </cols>
  <sheetData>
    <row r="1" customHeight="1" spans="1:20">
      <c r="A1" s="1"/>
      <c r="B1" s="1"/>
      <c r="C1" s="1"/>
      <c r="D1" s="1"/>
      <c r="E1" s="1"/>
      <c r="F1" s="1"/>
      <c r="G1" s="1"/>
      <c r="H1" s="1"/>
      <c r="I1" s="1"/>
      <c r="J1" s="1"/>
      <c r="K1" s="1"/>
      <c r="L1" s="1"/>
      <c r="M1" s="1"/>
      <c r="N1" s="1"/>
      <c r="O1" s="1"/>
      <c r="P1" s="1"/>
      <c r="Q1" s="1"/>
      <c r="R1" s="1"/>
      <c r="S1" s="1"/>
      <c r="T1" s="1"/>
    </row>
    <row r="2" ht="16.5" customHeight="1" spans="1:20">
      <c r="A2" s="79"/>
      <c r="B2" s="87"/>
      <c r="C2" s="87"/>
      <c r="D2" s="87"/>
      <c r="E2" s="87"/>
      <c r="F2" s="87"/>
      <c r="G2" s="87"/>
      <c r="H2" s="79"/>
      <c r="I2" s="79"/>
      <c r="J2" s="79"/>
      <c r="K2" s="79"/>
      <c r="L2" s="79"/>
      <c r="M2" s="79"/>
      <c r="N2" s="103"/>
      <c r="O2" s="79"/>
      <c r="P2" s="79"/>
      <c r="Q2" s="87"/>
      <c r="R2" s="79"/>
      <c r="S2" s="111"/>
      <c r="T2" s="111" t="s">
        <v>474</v>
      </c>
    </row>
    <row r="3" ht="41.25" customHeight="1" spans="1:20">
      <c r="A3" s="75" t="str">
        <f>"2025"&amp;"年部门政府购买服务预算表"</f>
        <v>2025年部门政府购买服务预算表</v>
      </c>
      <c r="B3" s="67"/>
      <c r="C3" s="67"/>
      <c r="D3" s="67"/>
      <c r="E3" s="67"/>
      <c r="F3" s="67"/>
      <c r="G3" s="67"/>
      <c r="H3" s="88"/>
      <c r="I3" s="88"/>
      <c r="J3" s="88"/>
      <c r="K3" s="88"/>
      <c r="L3" s="88"/>
      <c r="M3" s="88"/>
      <c r="N3" s="104"/>
      <c r="O3" s="88"/>
      <c r="P3" s="88"/>
      <c r="Q3" s="67"/>
      <c r="R3" s="88"/>
      <c r="S3" s="104"/>
      <c r="T3" s="67"/>
    </row>
    <row r="4" ht="22.5" customHeight="1" spans="1:20">
      <c r="A4" s="76" t="s">
        <v>1</v>
      </c>
      <c r="B4" s="89"/>
      <c r="C4" s="89"/>
      <c r="D4" s="89"/>
      <c r="E4" s="89"/>
      <c r="F4" s="89"/>
      <c r="G4" s="89"/>
      <c r="H4" s="77"/>
      <c r="I4" s="77"/>
      <c r="J4" s="77"/>
      <c r="K4" s="77"/>
      <c r="L4" s="77"/>
      <c r="M4" s="77"/>
      <c r="N4" s="103"/>
      <c r="O4" s="79"/>
      <c r="P4" s="79"/>
      <c r="Q4" s="87"/>
      <c r="R4" s="79"/>
      <c r="S4" s="112"/>
      <c r="T4" s="111" t="s">
        <v>2</v>
      </c>
    </row>
    <row r="5" ht="24" customHeight="1" spans="1:20">
      <c r="A5" s="10" t="s">
        <v>178</v>
      </c>
      <c r="B5" s="90" t="s">
        <v>179</v>
      </c>
      <c r="C5" s="90" t="s">
        <v>453</v>
      </c>
      <c r="D5" s="90" t="s">
        <v>475</v>
      </c>
      <c r="E5" s="90" t="s">
        <v>476</v>
      </c>
      <c r="F5" s="90" t="s">
        <v>477</v>
      </c>
      <c r="G5" s="90" t="s">
        <v>478</v>
      </c>
      <c r="H5" s="91" t="s">
        <v>479</v>
      </c>
      <c r="I5" s="91" t="s">
        <v>480</v>
      </c>
      <c r="J5" s="105" t="s">
        <v>186</v>
      </c>
      <c r="K5" s="105"/>
      <c r="L5" s="105"/>
      <c r="M5" s="105"/>
      <c r="N5" s="106"/>
      <c r="O5" s="105"/>
      <c r="P5" s="105"/>
      <c r="Q5" s="84"/>
      <c r="R5" s="105"/>
      <c r="S5" s="106"/>
      <c r="T5" s="85"/>
    </row>
    <row r="6" ht="24" customHeight="1" spans="1:20">
      <c r="A6" s="15"/>
      <c r="B6" s="92"/>
      <c r="C6" s="92"/>
      <c r="D6" s="92"/>
      <c r="E6" s="92"/>
      <c r="F6" s="92"/>
      <c r="G6" s="92"/>
      <c r="H6" s="93"/>
      <c r="I6" s="93"/>
      <c r="J6" s="93" t="s">
        <v>56</v>
      </c>
      <c r="K6" s="93" t="s">
        <v>59</v>
      </c>
      <c r="L6" s="93" t="s">
        <v>459</v>
      </c>
      <c r="M6" s="93" t="s">
        <v>460</v>
      </c>
      <c r="N6" s="107" t="s">
        <v>461</v>
      </c>
      <c r="O6" s="108" t="s">
        <v>462</v>
      </c>
      <c r="P6" s="108"/>
      <c r="Q6" s="113"/>
      <c r="R6" s="108"/>
      <c r="S6" s="114"/>
      <c r="T6" s="94"/>
    </row>
    <row r="7" ht="54" customHeight="1" spans="1:20">
      <c r="A7" s="18"/>
      <c r="B7" s="94"/>
      <c r="C7" s="94"/>
      <c r="D7" s="94"/>
      <c r="E7" s="94"/>
      <c r="F7" s="94"/>
      <c r="G7" s="94"/>
      <c r="H7" s="95"/>
      <c r="I7" s="95"/>
      <c r="J7" s="95"/>
      <c r="K7" s="95" t="s">
        <v>58</v>
      </c>
      <c r="L7" s="95"/>
      <c r="M7" s="95"/>
      <c r="N7" s="109"/>
      <c r="O7" s="95" t="s">
        <v>58</v>
      </c>
      <c r="P7" s="95" t="s">
        <v>65</v>
      </c>
      <c r="Q7" s="94" t="s">
        <v>66</v>
      </c>
      <c r="R7" s="95" t="s">
        <v>67</v>
      </c>
      <c r="S7" s="109" t="s">
        <v>68</v>
      </c>
      <c r="T7" s="94" t="s">
        <v>69</v>
      </c>
    </row>
    <row r="8" ht="17.25" customHeight="1" spans="1:20">
      <c r="A8" s="19">
        <v>1</v>
      </c>
      <c r="B8" s="94">
        <v>2</v>
      </c>
      <c r="C8" s="19">
        <v>3</v>
      </c>
      <c r="D8" s="19">
        <v>4</v>
      </c>
      <c r="E8" s="94">
        <v>5</v>
      </c>
      <c r="F8" s="19">
        <v>6</v>
      </c>
      <c r="G8" s="19">
        <v>7</v>
      </c>
      <c r="H8" s="94">
        <v>8</v>
      </c>
      <c r="I8" s="19">
        <v>9</v>
      </c>
      <c r="J8" s="19">
        <v>10</v>
      </c>
      <c r="K8" s="94">
        <v>11</v>
      </c>
      <c r="L8" s="19">
        <v>12</v>
      </c>
      <c r="M8" s="19">
        <v>13</v>
      </c>
      <c r="N8" s="94">
        <v>14</v>
      </c>
      <c r="O8" s="19">
        <v>15</v>
      </c>
      <c r="P8" s="19">
        <v>16</v>
      </c>
      <c r="Q8" s="94">
        <v>17</v>
      </c>
      <c r="R8" s="19">
        <v>18</v>
      </c>
      <c r="S8" s="19">
        <v>19</v>
      </c>
      <c r="T8" s="19">
        <v>20</v>
      </c>
    </row>
    <row r="9" ht="21" customHeight="1" spans="1:20">
      <c r="A9" s="96"/>
      <c r="B9" s="97"/>
      <c r="C9" s="97"/>
      <c r="D9" s="97"/>
      <c r="E9" s="97"/>
      <c r="F9" s="97"/>
      <c r="G9" s="97"/>
      <c r="H9" s="98"/>
      <c r="I9" s="98"/>
      <c r="J9" s="82"/>
      <c r="K9" s="82"/>
      <c r="L9" s="82"/>
      <c r="M9" s="82"/>
      <c r="N9" s="82"/>
      <c r="O9" s="82"/>
      <c r="P9" s="82"/>
      <c r="Q9" s="82"/>
      <c r="R9" s="82"/>
      <c r="S9" s="82"/>
      <c r="T9" s="82"/>
    </row>
    <row r="10" ht="21" customHeight="1" spans="1:20">
      <c r="A10" s="99" t="s">
        <v>169</v>
      </c>
      <c r="B10" s="100"/>
      <c r="C10" s="100"/>
      <c r="D10" s="100"/>
      <c r="E10" s="100"/>
      <c r="F10" s="100"/>
      <c r="G10" s="100"/>
      <c r="H10" s="101"/>
      <c r="I10" s="110"/>
      <c r="J10" s="82"/>
      <c r="K10" s="82"/>
      <c r="L10" s="82"/>
      <c r="M10" s="82"/>
      <c r="N10" s="82"/>
      <c r="O10" s="82"/>
      <c r="P10" s="82"/>
      <c r="Q10" s="82"/>
      <c r="R10" s="82"/>
      <c r="S10" s="82"/>
      <c r="T10" s="82"/>
    </row>
    <row r="11" customHeight="1" spans="1:1">
      <c r="A11" s="102" t="s">
        <v>481</v>
      </c>
    </row>
  </sheetData>
  <mergeCells count="19">
    <mergeCell ref="A3:T3"/>
    <mergeCell ref="A4:I4"/>
    <mergeCell ref="J5:T5"/>
    <mergeCell ref="O6:T6"/>
    <mergeCell ref="A10:I10"/>
    <mergeCell ref="A5:A7"/>
    <mergeCell ref="B5:B7"/>
    <mergeCell ref="C5:C7"/>
    <mergeCell ref="D5:D7"/>
    <mergeCell ref="E5:E7"/>
    <mergeCell ref="F5:F7"/>
    <mergeCell ref="G5:G7"/>
    <mergeCell ref="H5:H7"/>
    <mergeCell ref="I5:I7"/>
    <mergeCell ref="J6:J7"/>
    <mergeCell ref="K6:K7"/>
    <mergeCell ref="L6:L7"/>
    <mergeCell ref="M6:M7"/>
    <mergeCell ref="N6:N7"/>
  </mergeCells>
  <printOptions horizontalCentered="1"/>
  <pageMargins left="0.96" right="0.96" top="0.72" bottom="0.72"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10"/>
  <sheetViews>
    <sheetView showZeros="0" topLeftCell="J1" workbookViewId="0">
      <pane ySplit="1" topLeftCell="A2" activePane="bottomLeft" state="frozen"/>
      <selection/>
      <selection pane="bottomLeft" activeCell="F20" sqref="F20"/>
    </sheetView>
  </sheetViews>
  <sheetFormatPr defaultColWidth="9.14166666666667" defaultRowHeight="14.25" customHeight="1"/>
  <cols>
    <col min="1" max="1" width="37.7083333333333" customWidth="1"/>
    <col min="2" max="24" width="20" customWidth="1"/>
  </cols>
  <sheetData>
    <row r="1" customHeight="1" spans="1:24">
      <c r="A1" s="1"/>
      <c r="B1" s="1"/>
      <c r="C1" s="1"/>
      <c r="D1" s="1"/>
      <c r="E1" s="1"/>
      <c r="F1" s="1"/>
      <c r="G1" s="1"/>
      <c r="H1" s="1"/>
      <c r="I1" s="1"/>
      <c r="J1" s="1"/>
      <c r="K1" s="1"/>
      <c r="L1" s="1"/>
      <c r="M1" s="1"/>
      <c r="N1" s="1"/>
      <c r="O1" s="1"/>
      <c r="P1" s="1"/>
      <c r="Q1" s="1"/>
      <c r="R1" s="1"/>
      <c r="S1" s="1"/>
      <c r="T1" s="1"/>
      <c r="U1" s="1"/>
      <c r="V1" s="1"/>
      <c r="W1" s="1"/>
      <c r="X1" s="1"/>
    </row>
    <row r="2" ht="17.25" customHeight="1" spans="4:24">
      <c r="D2" s="74"/>
      <c r="W2" s="3"/>
      <c r="X2" s="3" t="s">
        <v>482</v>
      </c>
    </row>
    <row r="3" ht="41.25" customHeight="1" spans="1:24">
      <c r="A3" s="75" t="str">
        <f>"2025"&amp;"年对下转移支付预算表"</f>
        <v>2025年对下转移支付预算表</v>
      </c>
      <c r="B3" s="4"/>
      <c r="C3" s="4"/>
      <c r="D3" s="4"/>
      <c r="E3" s="4"/>
      <c r="F3" s="4"/>
      <c r="G3" s="4"/>
      <c r="H3" s="4"/>
      <c r="I3" s="4"/>
      <c r="J3" s="4"/>
      <c r="K3" s="4"/>
      <c r="L3" s="4"/>
      <c r="M3" s="4"/>
      <c r="N3" s="4"/>
      <c r="O3" s="4"/>
      <c r="P3" s="4"/>
      <c r="Q3" s="4"/>
      <c r="R3" s="4"/>
      <c r="S3" s="4"/>
      <c r="T3" s="4"/>
      <c r="U3" s="4"/>
      <c r="V3" s="4"/>
      <c r="W3" s="67"/>
      <c r="X3" s="67"/>
    </row>
    <row r="4" ht="18" customHeight="1" spans="1:24">
      <c r="A4" s="76" t="s">
        <v>1</v>
      </c>
      <c r="B4" s="77"/>
      <c r="C4" s="77"/>
      <c r="D4" s="78"/>
      <c r="E4" s="79"/>
      <c r="F4" s="79"/>
      <c r="G4" s="79"/>
      <c r="H4" s="79"/>
      <c r="I4" s="79"/>
      <c r="W4" s="8"/>
      <c r="X4" s="8" t="s">
        <v>2</v>
      </c>
    </row>
    <row r="5" ht="19.5" customHeight="1" spans="1:24">
      <c r="A5" s="28" t="s">
        <v>483</v>
      </c>
      <c r="B5" s="11" t="s">
        <v>186</v>
      </c>
      <c r="C5" s="12"/>
      <c r="D5" s="12"/>
      <c r="E5" s="11" t="s">
        <v>484</v>
      </c>
      <c r="F5" s="12"/>
      <c r="G5" s="12"/>
      <c r="H5" s="12"/>
      <c r="I5" s="12"/>
      <c r="J5" s="12"/>
      <c r="K5" s="12"/>
      <c r="L5" s="12"/>
      <c r="M5" s="12"/>
      <c r="N5" s="12"/>
      <c r="O5" s="12"/>
      <c r="P5" s="12"/>
      <c r="Q5" s="12"/>
      <c r="R5" s="12"/>
      <c r="S5" s="12"/>
      <c r="T5" s="12"/>
      <c r="U5" s="12"/>
      <c r="V5" s="12"/>
      <c r="W5" s="84"/>
      <c r="X5" s="85"/>
    </row>
    <row r="6" ht="40.5" customHeight="1" spans="1:24">
      <c r="A6" s="19"/>
      <c r="B6" s="29" t="s">
        <v>56</v>
      </c>
      <c r="C6" s="10" t="s">
        <v>59</v>
      </c>
      <c r="D6" s="80" t="s">
        <v>459</v>
      </c>
      <c r="E6" s="49" t="s">
        <v>485</v>
      </c>
      <c r="F6" s="49" t="s">
        <v>486</v>
      </c>
      <c r="G6" s="49" t="s">
        <v>487</v>
      </c>
      <c r="H6" s="49" t="s">
        <v>488</v>
      </c>
      <c r="I6" s="49" t="s">
        <v>489</v>
      </c>
      <c r="J6" s="49" t="s">
        <v>490</v>
      </c>
      <c r="K6" s="49" t="s">
        <v>491</v>
      </c>
      <c r="L6" s="49" t="s">
        <v>492</v>
      </c>
      <c r="M6" s="49" t="s">
        <v>493</v>
      </c>
      <c r="N6" s="49" t="s">
        <v>494</v>
      </c>
      <c r="O6" s="49" t="s">
        <v>495</v>
      </c>
      <c r="P6" s="49" t="s">
        <v>496</v>
      </c>
      <c r="Q6" s="49" t="s">
        <v>497</v>
      </c>
      <c r="R6" s="49" t="s">
        <v>498</v>
      </c>
      <c r="S6" s="49" t="s">
        <v>499</v>
      </c>
      <c r="T6" s="49" t="s">
        <v>500</v>
      </c>
      <c r="U6" s="49" t="s">
        <v>501</v>
      </c>
      <c r="V6" s="49" t="s">
        <v>502</v>
      </c>
      <c r="W6" s="49" t="s">
        <v>503</v>
      </c>
      <c r="X6" s="86" t="s">
        <v>504</v>
      </c>
    </row>
    <row r="7" ht="19.5" customHeight="1" spans="1:24">
      <c r="A7" s="20">
        <v>1</v>
      </c>
      <c r="B7" s="20">
        <v>2</v>
      </c>
      <c r="C7" s="20">
        <v>3</v>
      </c>
      <c r="D7" s="81">
        <v>4</v>
      </c>
      <c r="E7" s="37">
        <v>5</v>
      </c>
      <c r="F7" s="20">
        <v>6</v>
      </c>
      <c r="G7" s="20">
        <v>7</v>
      </c>
      <c r="H7" s="81">
        <v>8</v>
      </c>
      <c r="I7" s="20">
        <v>9</v>
      </c>
      <c r="J7" s="20">
        <v>10</v>
      </c>
      <c r="K7" s="20">
        <v>11</v>
      </c>
      <c r="L7" s="81">
        <v>12</v>
      </c>
      <c r="M7" s="20">
        <v>13</v>
      </c>
      <c r="N7" s="20">
        <v>14</v>
      </c>
      <c r="O7" s="20">
        <v>15</v>
      </c>
      <c r="P7" s="81">
        <v>16</v>
      </c>
      <c r="Q7" s="20">
        <v>17</v>
      </c>
      <c r="R7" s="20">
        <v>18</v>
      </c>
      <c r="S7" s="20">
        <v>19</v>
      </c>
      <c r="T7" s="81">
        <v>20</v>
      </c>
      <c r="U7" s="81">
        <v>21</v>
      </c>
      <c r="V7" s="81">
        <v>22</v>
      </c>
      <c r="W7" s="37">
        <v>23</v>
      </c>
      <c r="X7" s="37">
        <v>24</v>
      </c>
    </row>
    <row r="8" ht="19.5" customHeight="1" spans="1:24">
      <c r="A8" s="30"/>
      <c r="B8" s="82"/>
      <c r="C8" s="82"/>
      <c r="D8" s="82"/>
      <c r="E8" s="82"/>
      <c r="F8" s="82"/>
      <c r="G8" s="82"/>
      <c r="H8" s="82"/>
      <c r="I8" s="82"/>
      <c r="J8" s="82"/>
      <c r="K8" s="82"/>
      <c r="L8" s="82"/>
      <c r="M8" s="82"/>
      <c r="N8" s="82"/>
      <c r="O8" s="82"/>
      <c r="P8" s="82"/>
      <c r="Q8" s="82"/>
      <c r="R8" s="82"/>
      <c r="S8" s="82"/>
      <c r="T8" s="82"/>
      <c r="U8" s="82"/>
      <c r="V8" s="82"/>
      <c r="W8" s="82"/>
      <c r="X8" s="82"/>
    </row>
    <row r="9" ht="19.5" customHeight="1" spans="1:24">
      <c r="A9" s="70"/>
      <c r="B9" s="82"/>
      <c r="C9" s="82"/>
      <c r="D9" s="82"/>
      <c r="E9" s="82"/>
      <c r="F9" s="82"/>
      <c r="G9" s="82"/>
      <c r="H9" s="82"/>
      <c r="I9" s="82"/>
      <c r="J9" s="82"/>
      <c r="K9" s="82"/>
      <c r="L9" s="82"/>
      <c r="M9" s="82"/>
      <c r="N9" s="82"/>
      <c r="O9" s="82"/>
      <c r="P9" s="82"/>
      <c r="Q9" s="82"/>
      <c r="R9" s="82"/>
      <c r="S9" s="82"/>
      <c r="T9" s="82"/>
      <c r="U9" s="82"/>
      <c r="V9" s="82"/>
      <c r="W9" s="82"/>
      <c r="X9" s="82"/>
    </row>
    <row r="10" customHeight="1" spans="1:1">
      <c r="A10" s="83" t="s">
        <v>505</v>
      </c>
    </row>
  </sheetData>
  <mergeCells count="5">
    <mergeCell ref="A3:X3"/>
    <mergeCell ref="A4:I4"/>
    <mergeCell ref="B5:D5"/>
    <mergeCell ref="E5:X5"/>
    <mergeCell ref="A5:A6"/>
  </mergeCells>
  <printOptions horizontalCentered="1"/>
  <pageMargins left="0.96" right="0.96" top="0.72" bottom="0.72" header="0" footer="0"/>
  <pageSetup paperSize="9" scale="57"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C16" sqref="C16"/>
    </sheetView>
  </sheetViews>
  <sheetFormatPr defaultColWidth="9.14166666666667" defaultRowHeight="12" customHeight="1"/>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customHeight="1" spans="1:10">
      <c r="A1" s="1"/>
      <c r="B1" s="1"/>
      <c r="C1" s="1"/>
      <c r="D1" s="1"/>
      <c r="E1" s="1"/>
      <c r="F1" s="1"/>
      <c r="G1" s="1"/>
      <c r="H1" s="1"/>
      <c r="I1" s="1"/>
      <c r="J1" s="1"/>
    </row>
    <row r="2" ht="16.5" customHeight="1" spans="10:10">
      <c r="J2" s="3" t="s">
        <v>506</v>
      </c>
    </row>
    <row r="3" ht="41.25" customHeight="1" spans="1:10">
      <c r="A3" s="66" t="str">
        <f>"2025"&amp;"年对下转移支付绩效目标表"</f>
        <v>2025年对下转移支付绩效目标表</v>
      </c>
      <c r="B3" s="4"/>
      <c r="C3" s="4"/>
      <c r="D3" s="4"/>
      <c r="E3" s="4"/>
      <c r="F3" s="67"/>
      <c r="G3" s="4"/>
      <c r="H3" s="67"/>
      <c r="I3" s="67"/>
      <c r="J3" s="4"/>
    </row>
    <row r="4" ht="17.25" customHeight="1" spans="1:1">
      <c r="A4" s="5" t="s">
        <v>1</v>
      </c>
    </row>
    <row r="5" ht="44.25" customHeight="1" spans="1:10">
      <c r="A5" s="68" t="s">
        <v>483</v>
      </c>
      <c r="B5" s="68" t="s">
        <v>305</v>
      </c>
      <c r="C5" s="68" t="s">
        <v>306</v>
      </c>
      <c r="D5" s="68" t="s">
        <v>307</v>
      </c>
      <c r="E5" s="68" t="s">
        <v>308</v>
      </c>
      <c r="F5" s="69" t="s">
        <v>309</v>
      </c>
      <c r="G5" s="68" t="s">
        <v>310</v>
      </c>
      <c r="H5" s="69" t="s">
        <v>311</v>
      </c>
      <c r="I5" s="69" t="s">
        <v>312</v>
      </c>
      <c r="J5" s="68" t="s">
        <v>313</v>
      </c>
    </row>
    <row r="6" ht="14.25" customHeight="1" spans="1:10">
      <c r="A6" s="68">
        <v>1</v>
      </c>
      <c r="B6" s="68">
        <v>2</v>
      </c>
      <c r="C6" s="68">
        <v>3</v>
      </c>
      <c r="D6" s="68">
        <v>4</v>
      </c>
      <c r="E6" s="68">
        <v>5</v>
      </c>
      <c r="F6" s="69">
        <v>6</v>
      </c>
      <c r="G6" s="68">
        <v>7</v>
      </c>
      <c r="H6" s="69">
        <v>8</v>
      </c>
      <c r="I6" s="69">
        <v>9</v>
      </c>
      <c r="J6" s="68">
        <v>10</v>
      </c>
    </row>
    <row r="7" ht="42" customHeight="1" spans="1:10">
      <c r="A7" s="30"/>
      <c r="B7" s="70"/>
      <c r="C7" s="70"/>
      <c r="D7" s="70"/>
      <c r="E7" s="71"/>
      <c r="F7" s="72"/>
      <c r="G7" s="71"/>
      <c r="H7" s="72"/>
      <c r="I7" s="72"/>
      <c r="J7" s="71"/>
    </row>
    <row r="8" ht="42" customHeight="1" spans="1:10">
      <c r="A8" s="30"/>
      <c r="B8" s="21"/>
      <c r="C8" s="21"/>
      <c r="D8" s="21"/>
      <c r="E8" s="30"/>
      <c r="F8" s="21"/>
      <c r="G8" s="30"/>
      <c r="H8" s="21"/>
      <c r="I8" s="21"/>
      <c r="J8" s="30"/>
    </row>
    <row r="9" customHeight="1" spans="1:1">
      <c r="A9" s="73" t="s">
        <v>505</v>
      </c>
    </row>
  </sheetData>
  <mergeCells count="2">
    <mergeCell ref="A3:J3"/>
    <mergeCell ref="A4:H4"/>
  </mergeCells>
  <printOptions horizontalCentered="1"/>
  <pageMargins left="0.96" right="0.96" top="0.72" bottom="0.72" header="0" footer="0"/>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I10"/>
  <sheetViews>
    <sheetView showZeros="0" workbookViewId="0">
      <pane ySplit="1" topLeftCell="A2" activePane="bottomLeft" state="frozen"/>
      <selection/>
      <selection pane="bottomLeft" activeCell="C16" sqref="C16"/>
    </sheetView>
  </sheetViews>
  <sheetFormatPr defaultColWidth="10.425" defaultRowHeight="14.25" customHeight="1"/>
  <cols>
    <col min="1" max="3" width="33.7083333333333" customWidth="1"/>
    <col min="4" max="4" width="45.575" customWidth="1"/>
    <col min="5" max="5" width="27.575" customWidth="1"/>
    <col min="6" max="6" width="21.7083333333333" customWidth="1"/>
    <col min="7" max="9" width="26.2833333333333" customWidth="1"/>
  </cols>
  <sheetData>
    <row r="1" customHeight="1" spans="1:9">
      <c r="A1" s="1"/>
      <c r="B1" s="1"/>
      <c r="C1" s="1"/>
      <c r="D1" s="1"/>
      <c r="E1" s="1"/>
      <c r="F1" s="1"/>
      <c r="G1" s="1"/>
      <c r="H1" s="1"/>
      <c r="I1" s="1"/>
    </row>
    <row r="2" customHeight="1" spans="1:9">
      <c r="A2" s="39" t="s">
        <v>507</v>
      </c>
      <c r="B2" s="40"/>
      <c r="C2" s="40"/>
      <c r="D2" s="41"/>
      <c r="E2" s="41"/>
      <c r="F2" s="41"/>
      <c r="G2" s="40"/>
      <c r="H2" s="40"/>
      <c r="I2" s="41"/>
    </row>
    <row r="3" ht="41.25" customHeight="1" spans="1:9">
      <c r="A3" s="42" t="str">
        <f>"2025"&amp;"年新增资产配置预算表"</f>
        <v>2025年新增资产配置预算表</v>
      </c>
      <c r="B3" s="43"/>
      <c r="C3" s="43"/>
      <c r="D3" s="44"/>
      <c r="E3" s="44"/>
      <c r="F3" s="44"/>
      <c r="G3" s="43"/>
      <c r="H3" s="43"/>
      <c r="I3" s="44"/>
    </row>
    <row r="4" customHeight="1" spans="1:9">
      <c r="A4" s="45" t="s">
        <v>1</v>
      </c>
      <c r="B4" s="46"/>
      <c r="C4" s="46"/>
      <c r="D4" s="47"/>
      <c r="F4" s="44"/>
      <c r="G4" s="43"/>
      <c r="H4" s="43"/>
      <c r="I4" s="65" t="s">
        <v>2</v>
      </c>
    </row>
    <row r="5" ht="28.5" customHeight="1" spans="1:9">
      <c r="A5" s="48" t="s">
        <v>178</v>
      </c>
      <c r="B5" s="49" t="s">
        <v>179</v>
      </c>
      <c r="C5" s="50" t="s">
        <v>508</v>
      </c>
      <c r="D5" s="48" t="s">
        <v>509</v>
      </c>
      <c r="E5" s="48" t="s">
        <v>510</v>
      </c>
      <c r="F5" s="48" t="s">
        <v>511</v>
      </c>
      <c r="G5" s="49" t="s">
        <v>512</v>
      </c>
      <c r="H5" s="37"/>
      <c r="I5" s="48"/>
    </row>
    <row r="6" ht="21" customHeight="1" spans="1:9">
      <c r="A6" s="50"/>
      <c r="B6" s="51"/>
      <c r="C6" s="51"/>
      <c r="D6" s="52"/>
      <c r="E6" s="51"/>
      <c r="F6" s="51"/>
      <c r="G6" s="49" t="s">
        <v>457</v>
      </c>
      <c r="H6" s="49" t="s">
        <v>513</v>
      </c>
      <c r="I6" s="49" t="s">
        <v>514</v>
      </c>
    </row>
    <row r="7" ht="17.25" customHeight="1" spans="1:9">
      <c r="A7" s="53" t="s">
        <v>82</v>
      </c>
      <c r="B7" s="54"/>
      <c r="C7" s="55" t="s">
        <v>83</v>
      </c>
      <c r="D7" s="53" t="s">
        <v>84</v>
      </c>
      <c r="E7" s="56" t="s">
        <v>85</v>
      </c>
      <c r="F7" s="53" t="s">
        <v>86</v>
      </c>
      <c r="G7" s="55" t="s">
        <v>87</v>
      </c>
      <c r="H7" s="57" t="s">
        <v>88</v>
      </c>
      <c r="I7" s="56" t="s">
        <v>89</v>
      </c>
    </row>
    <row r="8" ht="19.5" customHeight="1" spans="1:9">
      <c r="A8" s="58"/>
      <c r="B8" s="32"/>
      <c r="C8" s="32"/>
      <c r="D8" s="30"/>
      <c r="E8" s="21"/>
      <c r="F8" s="57"/>
      <c r="G8" s="59"/>
      <c r="H8" s="60"/>
      <c r="I8" s="60"/>
    </row>
    <row r="9" ht="19.5" customHeight="1" spans="1:9">
      <c r="A9" s="61" t="s">
        <v>56</v>
      </c>
      <c r="B9" s="62"/>
      <c r="C9" s="62"/>
      <c r="D9" s="63"/>
      <c r="E9" s="64"/>
      <c r="F9" s="64"/>
      <c r="G9" s="59"/>
      <c r="H9" s="60"/>
      <c r="I9" s="60"/>
    </row>
    <row r="10" customHeight="1" spans="1:1">
      <c r="A10" t="s">
        <v>515</v>
      </c>
    </row>
  </sheetData>
  <mergeCells count="11">
    <mergeCell ref="A2:I2"/>
    <mergeCell ref="A3:I3"/>
    <mergeCell ref="A4:C4"/>
    <mergeCell ref="G5:I5"/>
    <mergeCell ref="A9:F9"/>
    <mergeCell ref="A5:A6"/>
    <mergeCell ref="B5:B6"/>
    <mergeCell ref="C5:C6"/>
    <mergeCell ref="D5:D6"/>
    <mergeCell ref="E5:E6"/>
    <mergeCell ref="F5:F6"/>
  </mergeCells>
  <pageMargins left="0.67" right="0.67" top="0.72" bottom="0.72" header="0.28" footer="0.28"/>
  <pageSetup paperSize="9" fitToWidth="0"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pane ySplit="1" topLeftCell="A2" activePane="bottomLeft" state="frozen"/>
      <selection/>
      <selection pane="bottomLeft" activeCell="A4" sqref="A4:G4"/>
    </sheetView>
  </sheetViews>
  <sheetFormatPr defaultColWidth="9.14166666666667" defaultRowHeight="14.25" customHeight="1"/>
  <cols>
    <col min="1" max="1" width="19.2833333333333" customWidth="1"/>
    <col min="2" max="2" width="33.85" customWidth="1"/>
    <col min="3" max="3" width="23.85" customWidth="1"/>
    <col min="4" max="4" width="11.1416666666667" customWidth="1"/>
    <col min="5" max="5" width="17.7083333333333" customWidth="1"/>
    <col min="6" max="6" width="9.85" customWidth="1"/>
    <col min="7" max="7" width="17.7083333333333" customWidth="1"/>
    <col min="8" max="11" width="23.1416666666667" customWidth="1"/>
  </cols>
  <sheetData>
    <row r="1" customHeight="1" spans="1:11">
      <c r="A1" s="1"/>
      <c r="B1" s="1"/>
      <c r="C1" s="1"/>
      <c r="D1" s="1"/>
      <c r="E1" s="1"/>
      <c r="F1" s="1"/>
      <c r="G1" s="1"/>
      <c r="H1" s="1"/>
      <c r="I1" s="1"/>
      <c r="J1" s="1"/>
      <c r="K1" s="1"/>
    </row>
    <row r="2" customHeight="1" spans="4:11">
      <c r="D2" s="2"/>
      <c r="E2" s="2"/>
      <c r="F2" s="2"/>
      <c r="G2" s="2"/>
      <c r="K2" s="3" t="s">
        <v>516</v>
      </c>
    </row>
    <row r="3" ht="41.25" customHeight="1" spans="1:11">
      <c r="A3" s="4" t="str">
        <f>"2025"&amp;"年上级转移支付补助项目支出预算表"</f>
        <v>2025年上级转移支付补助项目支出预算表</v>
      </c>
      <c r="B3" s="4"/>
      <c r="C3" s="4"/>
      <c r="D3" s="4"/>
      <c r="E3" s="4"/>
      <c r="F3" s="4"/>
      <c r="G3" s="4"/>
      <c r="H3" s="4"/>
      <c r="I3" s="4"/>
      <c r="J3" s="4"/>
      <c r="K3" s="4"/>
    </row>
    <row r="4" ht="13.5" customHeight="1" spans="1:11">
      <c r="A4" s="5" t="s">
        <v>1</v>
      </c>
      <c r="B4" s="6"/>
      <c r="C4" s="6"/>
      <c r="D4" s="6"/>
      <c r="E4" s="6"/>
      <c r="F4" s="6"/>
      <c r="G4" s="6"/>
      <c r="H4" s="7"/>
      <c r="I4" s="7"/>
      <c r="J4" s="7"/>
      <c r="K4" s="8" t="s">
        <v>2</v>
      </c>
    </row>
    <row r="5" ht="21.75" customHeight="1" spans="1:11">
      <c r="A5" s="9" t="s">
        <v>241</v>
      </c>
      <c r="B5" s="9" t="s">
        <v>181</v>
      </c>
      <c r="C5" s="9" t="s">
        <v>242</v>
      </c>
      <c r="D5" s="10" t="s">
        <v>182</v>
      </c>
      <c r="E5" s="10" t="s">
        <v>183</v>
      </c>
      <c r="F5" s="10" t="s">
        <v>243</v>
      </c>
      <c r="G5" s="10" t="s">
        <v>244</v>
      </c>
      <c r="H5" s="28" t="s">
        <v>56</v>
      </c>
      <c r="I5" s="11" t="s">
        <v>517</v>
      </c>
      <c r="J5" s="12"/>
      <c r="K5" s="13"/>
    </row>
    <row r="6" ht="21.75" customHeight="1" spans="1:11">
      <c r="A6" s="14"/>
      <c r="B6" s="14"/>
      <c r="C6" s="14"/>
      <c r="D6" s="15"/>
      <c r="E6" s="15"/>
      <c r="F6" s="15"/>
      <c r="G6" s="15"/>
      <c r="H6" s="29"/>
      <c r="I6" s="10" t="s">
        <v>59</v>
      </c>
      <c r="J6" s="10" t="s">
        <v>60</v>
      </c>
      <c r="K6" s="10" t="s">
        <v>61</v>
      </c>
    </row>
    <row r="7" ht="40.5" customHeight="1" spans="1:11">
      <c r="A7" s="17"/>
      <c r="B7" s="17"/>
      <c r="C7" s="17"/>
      <c r="D7" s="18"/>
      <c r="E7" s="18"/>
      <c r="F7" s="18"/>
      <c r="G7" s="18"/>
      <c r="H7" s="19"/>
      <c r="I7" s="18" t="s">
        <v>58</v>
      </c>
      <c r="J7" s="18"/>
      <c r="K7" s="18"/>
    </row>
    <row r="8" ht="15" customHeight="1" spans="1:11">
      <c r="A8" s="20">
        <v>1</v>
      </c>
      <c r="B8" s="20">
        <v>2</v>
      </c>
      <c r="C8" s="20">
        <v>3</v>
      </c>
      <c r="D8" s="20">
        <v>4</v>
      </c>
      <c r="E8" s="20">
        <v>5</v>
      </c>
      <c r="F8" s="20">
        <v>6</v>
      </c>
      <c r="G8" s="20">
        <v>7</v>
      </c>
      <c r="H8" s="20">
        <v>8</v>
      </c>
      <c r="I8" s="20">
        <v>9</v>
      </c>
      <c r="J8" s="37">
        <v>10</v>
      </c>
      <c r="K8" s="37">
        <v>11</v>
      </c>
    </row>
    <row r="9" ht="18.75" customHeight="1" spans="1:11">
      <c r="A9" s="30"/>
      <c r="B9" s="21"/>
      <c r="C9" s="30"/>
      <c r="D9" s="30"/>
      <c r="E9" s="30"/>
      <c r="F9" s="30"/>
      <c r="G9" s="30"/>
      <c r="H9" s="31"/>
      <c r="I9" s="38"/>
      <c r="J9" s="38"/>
      <c r="K9" s="31"/>
    </row>
    <row r="10" ht="18.75" customHeight="1" spans="1:11">
      <c r="A10" s="32"/>
      <c r="B10" s="21"/>
      <c r="C10" s="21"/>
      <c r="D10" s="21"/>
      <c r="E10" s="21"/>
      <c r="F10" s="21"/>
      <c r="G10" s="21"/>
      <c r="H10" s="33"/>
      <c r="I10" s="33"/>
      <c r="J10" s="33"/>
      <c r="K10" s="31"/>
    </row>
    <row r="11" ht="18.75" customHeight="1" spans="1:11">
      <c r="A11" s="34" t="s">
        <v>169</v>
      </c>
      <c r="B11" s="35"/>
      <c r="C11" s="35"/>
      <c r="D11" s="35"/>
      <c r="E11" s="35"/>
      <c r="F11" s="35"/>
      <c r="G11" s="36"/>
      <c r="H11" s="33"/>
      <c r="I11" s="33"/>
      <c r="J11" s="33"/>
      <c r="K11" s="31"/>
    </row>
    <row r="12" customHeight="1" spans="1:1">
      <c r="A12" t="s">
        <v>518</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rintOptions horizontalCentered="1"/>
  <pageMargins left="0.37" right="0.37" top="0.56" bottom="0.56" header="0.48" footer="0.48"/>
  <pageSetup paperSize="9" scale="56"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2"/>
  <sheetViews>
    <sheetView showZeros="0" tabSelected="1" topLeftCell="B1" workbookViewId="0">
      <pane ySplit="1" topLeftCell="A2" activePane="bottomLeft" state="frozen"/>
      <selection/>
      <selection pane="bottomLeft" activeCell="H16" sqref="H16"/>
    </sheetView>
  </sheetViews>
  <sheetFormatPr defaultColWidth="9.14166666666667" defaultRowHeight="14.25" customHeight="1" outlineLevelCol="6"/>
  <cols>
    <col min="1" max="1" width="35.2833333333333" customWidth="1"/>
    <col min="2" max="4" width="28" customWidth="1"/>
    <col min="5" max="7" width="23.85" customWidth="1"/>
  </cols>
  <sheetData>
    <row r="1" customHeight="1" spans="1:7">
      <c r="A1" s="1"/>
      <c r="B1" s="1"/>
      <c r="C1" s="1"/>
      <c r="D1" s="1"/>
      <c r="E1" s="1"/>
      <c r="F1" s="1"/>
      <c r="G1" s="1"/>
    </row>
    <row r="2" ht="13.5" customHeight="1" spans="4:7">
      <c r="D2" s="2"/>
      <c r="G2" s="3" t="s">
        <v>519</v>
      </c>
    </row>
    <row r="3" ht="41.25" customHeight="1" spans="1:7">
      <c r="A3" s="4" t="str">
        <f>"2025"&amp;"年部门项目中期规划预算表"</f>
        <v>2025年部门项目中期规划预算表</v>
      </c>
      <c r="B3" s="4"/>
      <c r="C3" s="4"/>
      <c r="D3" s="4"/>
      <c r="E3" s="4"/>
      <c r="F3" s="4"/>
      <c r="G3" s="4"/>
    </row>
    <row r="4" ht="13.5" customHeight="1" spans="1:7">
      <c r="A4" s="5" t="s">
        <v>1</v>
      </c>
      <c r="B4" s="6"/>
      <c r="C4" s="6"/>
      <c r="D4" s="6"/>
      <c r="E4" s="7"/>
      <c r="F4" s="7"/>
      <c r="G4" s="8" t="s">
        <v>2</v>
      </c>
    </row>
    <row r="5" ht="21.75" customHeight="1" spans="1:7">
      <c r="A5" s="9" t="s">
        <v>242</v>
      </c>
      <c r="B5" s="9" t="s">
        <v>241</v>
      </c>
      <c r="C5" s="9" t="s">
        <v>181</v>
      </c>
      <c r="D5" s="10" t="s">
        <v>520</v>
      </c>
      <c r="E5" s="11" t="s">
        <v>59</v>
      </c>
      <c r="F5" s="12"/>
      <c r="G5" s="13"/>
    </row>
    <row r="6" ht="21.75" customHeight="1" spans="1:7">
      <c r="A6" s="14"/>
      <c r="B6" s="14"/>
      <c r="C6" s="14"/>
      <c r="D6" s="15"/>
      <c r="E6" s="16" t="str">
        <f>"2025"&amp;"年"</f>
        <v>2025年</v>
      </c>
      <c r="F6" s="10" t="str">
        <f>("2025"+1)&amp;"年"</f>
        <v>2026年</v>
      </c>
      <c r="G6" s="10" t="str">
        <f>("2025"+2)&amp;"年"</f>
        <v>2027年</v>
      </c>
    </row>
    <row r="7" ht="40.5" customHeight="1" spans="1:7">
      <c r="A7" s="17"/>
      <c r="B7" s="17"/>
      <c r="C7" s="17"/>
      <c r="D7" s="18"/>
      <c r="E7" s="19"/>
      <c r="F7" s="18" t="s">
        <v>58</v>
      </c>
      <c r="G7" s="18"/>
    </row>
    <row r="8" ht="15" customHeight="1" spans="1:7">
      <c r="A8" s="20">
        <v>1</v>
      </c>
      <c r="B8" s="20">
        <v>2</v>
      </c>
      <c r="C8" s="20">
        <v>3</v>
      </c>
      <c r="D8" s="20">
        <v>4</v>
      </c>
      <c r="E8" s="20">
        <v>5</v>
      </c>
      <c r="F8" s="20">
        <v>6</v>
      </c>
      <c r="G8" s="20">
        <v>7</v>
      </c>
    </row>
    <row r="9" ht="17.25" customHeight="1" spans="1:7">
      <c r="A9" s="21" t="s">
        <v>70</v>
      </c>
      <c r="B9" s="22"/>
      <c r="C9" s="22"/>
      <c r="D9" s="21"/>
      <c r="E9" s="23">
        <v>863282.69</v>
      </c>
      <c r="F9" s="23">
        <v>863282.69</v>
      </c>
      <c r="G9" s="23">
        <v>863282.69</v>
      </c>
    </row>
    <row r="10" ht="18.75" customHeight="1" spans="1:7">
      <c r="A10" s="21"/>
      <c r="B10" s="21" t="s">
        <v>521</v>
      </c>
      <c r="C10" s="21" t="s">
        <v>290</v>
      </c>
      <c r="D10" s="21" t="s">
        <v>522</v>
      </c>
      <c r="E10" s="23">
        <v>836402.69</v>
      </c>
      <c r="F10" s="23">
        <v>836402.69</v>
      </c>
      <c r="G10" s="23">
        <v>836402.69</v>
      </c>
    </row>
    <row r="11" ht="18.75" customHeight="1" spans="1:7">
      <c r="A11" s="24"/>
      <c r="B11" s="21" t="s">
        <v>521</v>
      </c>
      <c r="C11" s="21" t="s">
        <v>296</v>
      </c>
      <c r="D11" s="21" t="s">
        <v>522</v>
      </c>
      <c r="E11" s="23">
        <v>26880</v>
      </c>
      <c r="F11" s="23">
        <v>26880</v>
      </c>
      <c r="G11" s="23">
        <v>26880</v>
      </c>
    </row>
    <row r="12" customHeight="1" spans="1:7">
      <c r="A12" s="25" t="s">
        <v>56</v>
      </c>
      <c r="B12" s="26"/>
      <c r="C12" s="26"/>
      <c r="D12" s="27"/>
      <c r="E12" s="23">
        <v>863282.69</v>
      </c>
      <c r="F12" s="23">
        <v>863282.69</v>
      </c>
      <c r="G12" s="23">
        <v>863282.69</v>
      </c>
    </row>
  </sheetData>
  <mergeCells count="11">
    <mergeCell ref="A3:G3"/>
    <mergeCell ref="A4:D4"/>
    <mergeCell ref="E5:G5"/>
    <mergeCell ref="A12:D12"/>
    <mergeCell ref="A5:A7"/>
    <mergeCell ref="B5:B7"/>
    <mergeCell ref="C5:C7"/>
    <mergeCell ref="D5:D7"/>
    <mergeCell ref="E6:E7"/>
    <mergeCell ref="F6:F7"/>
    <mergeCell ref="G6:G7"/>
  </mergeCells>
  <printOptions horizontalCentered="1"/>
  <pageMargins left="0.37" right="0.37" top="0.56" bottom="0.56" header="0.48" footer="0.48"/>
  <pageSetup paperSize="9" scale="5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GridLines="0" showZeros="0" workbookViewId="0">
      <pane ySplit="1" topLeftCell="A2" activePane="bottomLeft" state="frozen"/>
      <selection/>
      <selection pane="bottomLeft" activeCell="I9" sqref="I9:N10"/>
    </sheetView>
  </sheetViews>
  <sheetFormatPr defaultColWidth="8.575" defaultRowHeight="12.75" customHeight="1"/>
  <cols>
    <col min="1" max="1" width="15.8916666666667" customWidth="1"/>
    <col min="2" max="2" width="35" customWidth="1"/>
    <col min="3" max="19" width="22" customWidth="1"/>
  </cols>
  <sheetData>
    <row r="1" customHeight="1" spans="1:19">
      <c r="A1" s="1"/>
      <c r="B1" s="1"/>
      <c r="C1" s="1"/>
      <c r="D1" s="1"/>
      <c r="E1" s="1"/>
      <c r="F1" s="1"/>
      <c r="G1" s="1"/>
      <c r="H1" s="1"/>
      <c r="I1" s="1"/>
      <c r="J1" s="1"/>
      <c r="K1" s="1"/>
      <c r="L1" s="1"/>
      <c r="M1" s="1"/>
      <c r="N1" s="1"/>
      <c r="O1" s="1"/>
      <c r="P1" s="1"/>
      <c r="Q1" s="1"/>
      <c r="R1" s="1"/>
      <c r="S1" s="1"/>
    </row>
    <row r="2" ht="17.25" customHeight="1" spans="1:1">
      <c r="A2" s="65" t="s">
        <v>53</v>
      </c>
    </row>
    <row r="3" ht="41.25" customHeight="1" spans="1:1">
      <c r="A3" s="42" t="str">
        <f>"2025"&amp;"年部门收入预算表"</f>
        <v>2025年部门收入预算表</v>
      </c>
    </row>
    <row r="4" ht="17.25" customHeight="1" spans="1:19">
      <c r="A4" s="45" t="s">
        <v>1</v>
      </c>
      <c r="S4" s="47" t="s">
        <v>2</v>
      </c>
    </row>
    <row r="5" ht="21.75" customHeight="1" spans="1:19">
      <c r="A5" s="200" t="s">
        <v>54</v>
      </c>
      <c r="B5" s="201" t="s">
        <v>55</v>
      </c>
      <c r="C5" s="201" t="s">
        <v>56</v>
      </c>
      <c r="D5" s="202" t="s">
        <v>57</v>
      </c>
      <c r="E5" s="202"/>
      <c r="F5" s="202"/>
      <c r="G5" s="202"/>
      <c r="H5" s="202"/>
      <c r="I5" s="142"/>
      <c r="J5" s="202"/>
      <c r="K5" s="202"/>
      <c r="L5" s="202"/>
      <c r="M5" s="202"/>
      <c r="N5" s="208"/>
      <c r="O5" s="202" t="s">
        <v>46</v>
      </c>
      <c r="P5" s="202"/>
      <c r="Q5" s="202"/>
      <c r="R5" s="202"/>
      <c r="S5" s="208"/>
    </row>
    <row r="6" ht="27" customHeight="1" spans="1:19">
      <c r="A6" s="203"/>
      <c r="B6" s="204"/>
      <c r="C6" s="204"/>
      <c r="D6" s="204" t="s">
        <v>58</v>
      </c>
      <c r="E6" s="204" t="s">
        <v>59</v>
      </c>
      <c r="F6" s="204" t="s">
        <v>60</v>
      </c>
      <c r="G6" s="204" t="s">
        <v>61</v>
      </c>
      <c r="H6" s="204" t="s">
        <v>62</v>
      </c>
      <c r="I6" s="209" t="s">
        <v>63</v>
      </c>
      <c r="J6" s="210"/>
      <c r="K6" s="210"/>
      <c r="L6" s="210"/>
      <c r="M6" s="210"/>
      <c r="N6" s="211"/>
      <c r="O6" s="204" t="s">
        <v>58</v>
      </c>
      <c r="P6" s="204" t="s">
        <v>59</v>
      </c>
      <c r="Q6" s="204" t="s">
        <v>60</v>
      </c>
      <c r="R6" s="204" t="s">
        <v>61</v>
      </c>
      <c r="S6" s="204" t="s">
        <v>64</v>
      </c>
    </row>
    <row r="7" ht="30" customHeight="1" spans="1:19">
      <c r="A7" s="205"/>
      <c r="B7" s="110"/>
      <c r="C7" s="126"/>
      <c r="D7" s="126"/>
      <c r="E7" s="126"/>
      <c r="F7" s="126"/>
      <c r="G7" s="126"/>
      <c r="H7" s="126"/>
      <c r="I7" s="72" t="s">
        <v>58</v>
      </c>
      <c r="J7" s="211" t="s">
        <v>65</v>
      </c>
      <c r="K7" s="211" t="s">
        <v>66</v>
      </c>
      <c r="L7" s="211" t="s">
        <v>67</v>
      </c>
      <c r="M7" s="211" t="s">
        <v>68</v>
      </c>
      <c r="N7" s="211" t="s">
        <v>69</v>
      </c>
      <c r="O7" s="212"/>
      <c r="P7" s="212"/>
      <c r="Q7" s="212"/>
      <c r="R7" s="212"/>
      <c r="S7" s="126"/>
    </row>
    <row r="8" ht="15" customHeight="1" spans="1:19">
      <c r="A8" s="206">
        <v>1</v>
      </c>
      <c r="B8" s="206">
        <v>2</v>
      </c>
      <c r="C8" s="206">
        <v>3</v>
      </c>
      <c r="D8" s="206">
        <v>4</v>
      </c>
      <c r="E8" s="206">
        <v>5</v>
      </c>
      <c r="F8" s="206">
        <v>6</v>
      </c>
      <c r="G8" s="206">
        <v>7</v>
      </c>
      <c r="H8" s="206">
        <v>8</v>
      </c>
      <c r="I8" s="72">
        <v>9</v>
      </c>
      <c r="J8" s="206">
        <v>10</v>
      </c>
      <c r="K8" s="206">
        <v>11</v>
      </c>
      <c r="L8" s="206">
        <v>12</v>
      </c>
      <c r="M8" s="206">
        <v>13</v>
      </c>
      <c r="N8" s="206">
        <v>14</v>
      </c>
      <c r="O8" s="206">
        <v>15</v>
      </c>
      <c r="P8" s="206">
        <v>16</v>
      </c>
      <c r="Q8" s="206">
        <v>17</v>
      </c>
      <c r="R8" s="206">
        <v>18</v>
      </c>
      <c r="S8" s="206">
        <v>19</v>
      </c>
    </row>
    <row r="9" ht="15" customHeight="1" spans="1:19">
      <c r="A9" s="206">
        <v>131015</v>
      </c>
      <c r="B9" s="206" t="s">
        <v>70</v>
      </c>
      <c r="C9" s="122">
        <v>22556374.69</v>
      </c>
      <c r="D9" s="122">
        <v>22556374.69</v>
      </c>
      <c r="E9" s="122">
        <v>9000850.69</v>
      </c>
      <c r="F9" s="206"/>
      <c r="G9" s="206"/>
      <c r="H9" s="206"/>
      <c r="I9" s="122">
        <v>13555524</v>
      </c>
      <c r="J9" s="122">
        <v>13255524</v>
      </c>
      <c r="K9" s="122"/>
      <c r="L9" s="122"/>
      <c r="M9" s="122"/>
      <c r="N9" s="122">
        <v>300000</v>
      </c>
      <c r="O9" s="206"/>
      <c r="P9" s="206"/>
      <c r="Q9" s="206"/>
      <c r="R9" s="206"/>
      <c r="S9" s="206"/>
    </row>
    <row r="10" ht="18" customHeight="1" spans="1:19">
      <c r="A10" s="50" t="s">
        <v>56</v>
      </c>
      <c r="B10" s="207"/>
      <c r="C10" s="122">
        <v>22556374.69</v>
      </c>
      <c r="D10" s="122">
        <v>22556374.69</v>
      </c>
      <c r="E10" s="122">
        <v>9000850.69</v>
      </c>
      <c r="F10" s="82"/>
      <c r="G10" s="82"/>
      <c r="H10" s="82"/>
      <c r="I10" s="122">
        <v>13555524</v>
      </c>
      <c r="J10" s="122">
        <v>13255524</v>
      </c>
      <c r="K10" s="122"/>
      <c r="L10" s="122"/>
      <c r="M10" s="122"/>
      <c r="N10" s="122">
        <v>300000</v>
      </c>
      <c r="O10" s="82"/>
      <c r="P10" s="82"/>
      <c r="Q10" s="82"/>
      <c r="R10" s="82"/>
      <c r="S10" s="82"/>
    </row>
  </sheetData>
  <mergeCells count="20">
    <mergeCell ref="A2:S2"/>
    <mergeCell ref="A3:S3"/>
    <mergeCell ref="A4:B4"/>
    <mergeCell ref="D5:N5"/>
    <mergeCell ref="O5:S5"/>
    <mergeCell ref="I6:N6"/>
    <mergeCell ref="A10:B10"/>
    <mergeCell ref="A5:A7"/>
    <mergeCell ref="B5:B7"/>
    <mergeCell ref="C5:C7"/>
    <mergeCell ref="D6:D7"/>
    <mergeCell ref="E6:E7"/>
    <mergeCell ref="F6:F7"/>
    <mergeCell ref="G6:G7"/>
    <mergeCell ref="H6:H7"/>
    <mergeCell ref="O6:O7"/>
    <mergeCell ref="P6:P7"/>
    <mergeCell ref="Q6:Q7"/>
    <mergeCell ref="R6:R7"/>
    <mergeCell ref="S6:S7"/>
  </mergeCells>
  <printOptions horizontalCentered="1"/>
  <pageMargins left="0.96" right="0.96" top="0.72" bottom="0.72" header="0" footer="0"/>
  <pageSetup paperSize="9" orientation="landscape"/>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5"/>
  <sheetViews>
    <sheetView showGridLines="0" showZeros="0" workbookViewId="0">
      <pane ySplit="1" topLeftCell="A2" activePane="bottomLeft" state="frozen"/>
      <selection/>
      <selection pane="bottomLeft" activeCell="J8" sqref="J8:O25"/>
    </sheetView>
  </sheetViews>
  <sheetFormatPr defaultColWidth="8.575" defaultRowHeight="12.75" customHeight="1"/>
  <cols>
    <col min="1" max="1" width="14.2833333333333" customWidth="1"/>
    <col min="2" max="2" width="37.575" customWidth="1"/>
    <col min="3" max="8" width="24.575" customWidth="1"/>
    <col min="9" max="9" width="26.7083333333333" customWidth="1"/>
    <col min="10" max="11" width="24.425" customWidth="1"/>
    <col min="12" max="15" width="24.575" customWidth="1"/>
  </cols>
  <sheetData>
    <row r="1" customHeight="1" spans="1:15">
      <c r="A1" s="1"/>
      <c r="B1" s="1"/>
      <c r="C1" s="1"/>
      <c r="D1" s="1"/>
      <c r="E1" s="1"/>
      <c r="F1" s="1"/>
      <c r="G1" s="1"/>
      <c r="H1" s="1"/>
      <c r="I1" s="1"/>
      <c r="J1" s="1"/>
      <c r="K1" s="1"/>
      <c r="L1" s="1"/>
      <c r="M1" s="1"/>
      <c r="N1" s="1"/>
      <c r="O1" s="1"/>
    </row>
    <row r="2" ht="17.25" customHeight="1" spans="1:1">
      <c r="A2" s="47" t="s">
        <v>71</v>
      </c>
    </row>
    <row r="3" ht="41.25" customHeight="1" spans="1:1">
      <c r="A3" s="42" t="str">
        <f>"2025"&amp;"年部门支出预算表"</f>
        <v>2025年部门支出预算表</v>
      </c>
    </row>
    <row r="4" ht="17.25" customHeight="1" spans="1:15">
      <c r="A4" s="45" t="s">
        <v>1</v>
      </c>
      <c r="O4" s="47" t="s">
        <v>2</v>
      </c>
    </row>
    <row r="5" ht="27" customHeight="1" spans="1:15">
      <c r="A5" s="186" t="s">
        <v>72</v>
      </c>
      <c r="B5" s="186" t="s">
        <v>73</v>
      </c>
      <c r="C5" s="186" t="s">
        <v>56</v>
      </c>
      <c r="D5" s="187" t="s">
        <v>59</v>
      </c>
      <c r="E5" s="188"/>
      <c r="F5" s="189"/>
      <c r="G5" s="190" t="s">
        <v>60</v>
      </c>
      <c r="H5" s="190" t="s">
        <v>61</v>
      </c>
      <c r="I5" s="190" t="s">
        <v>74</v>
      </c>
      <c r="J5" s="187" t="s">
        <v>63</v>
      </c>
      <c r="K5" s="188"/>
      <c r="L5" s="188"/>
      <c r="M5" s="188"/>
      <c r="N5" s="197"/>
      <c r="O5" s="198"/>
    </row>
    <row r="6" ht="42" customHeight="1" spans="1:15">
      <c r="A6" s="191"/>
      <c r="B6" s="191"/>
      <c r="C6" s="192"/>
      <c r="D6" s="193" t="s">
        <v>58</v>
      </c>
      <c r="E6" s="193" t="s">
        <v>75</v>
      </c>
      <c r="F6" s="193" t="s">
        <v>76</v>
      </c>
      <c r="G6" s="192"/>
      <c r="H6" s="192"/>
      <c r="I6" s="199"/>
      <c r="J6" s="193" t="s">
        <v>58</v>
      </c>
      <c r="K6" s="179" t="s">
        <v>77</v>
      </c>
      <c r="L6" s="179" t="s">
        <v>78</v>
      </c>
      <c r="M6" s="179" t="s">
        <v>79</v>
      </c>
      <c r="N6" s="179" t="s">
        <v>80</v>
      </c>
      <c r="O6" s="179" t="s">
        <v>81</v>
      </c>
    </row>
    <row r="7" ht="18" customHeight="1" spans="1:15">
      <c r="A7" s="53" t="s">
        <v>82</v>
      </c>
      <c r="B7" s="53" t="s">
        <v>83</v>
      </c>
      <c r="C7" s="53" t="s">
        <v>84</v>
      </c>
      <c r="D7" s="57" t="s">
        <v>85</v>
      </c>
      <c r="E7" s="57" t="s">
        <v>86</v>
      </c>
      <c r="F7" s="57" t="s">
        <v>87</v>
      </c>
      <c r="G7" s="57" t="s">
        <v>88</v>
      </c>
      <c r="H7" s="57" t="s">
        <v>89</v>
      </c>
      <c r="I7" s="57" t="s">
        <v>90</v>
      </c>
      <c r="J7" s="57" t="s">
        <v>91</v>
      </c>
      <c r="K7" s="57" t="s">
        <v>92</v>
      </c>
      <c r="L7" s="57" t="s">
        <v>93</v>
      </c>
      <c r="M7" s="57" t="s">
        <v>94</v>
      </c>
      <c r="N7" s="53" t="s">
        <v>95</v>
      </c>
      <c r="O7" s="57" t="s">
        <v>96</v>
      </c>
    </row>
    <row r="8" ht="21" customHeight="1" spans="1:15">
      <c r="A8" s="58" t="s">
        <v>97</v>
      </c>
      <c r="B8" s="58" t="s">
        <v>98</v>
      </c>
      <c r="C8" s="122">
        <v>1121720</v>
      </c>
      <c r="D8" s="122">
        <v>1121120</v>
      </c>
      <c r="E8" s="122">
        <v>1121120</v>
      </c>
      <c r="F8" s="122"/>
      <c r="G8" s="82"/>
      <c r="H8" s="82"/>
      <c r="I8" s="82"/>
      <c r="J8" s="122">
        <v>600</v>
      </c>
      <c r="K8" s="122">
        <v>600</v>
      </c>
      <c r="L8" s="122"/>
      <c r="M8" s="122"/>
      <c r="N8" s="122"/>
      <c r="O8" s="122"/>
    </row>
    <row r="9" ht="21" customHeight="1" spans="1:15">
      <c r="A9" s="194" t="s">
        <v>99</v>
      </c>
      <c r="B9" s="194" t="s">
        <v>100</v>
      </c>
      <c r="C9" s="122">
        <v>1121720</v>
      </c>
      <c r="D9" s="122">
        <v>1121120</v>
      </c>
      <c r="E9" s="122">
        <v>1121120</v>
      </c>
      <c r="F9" s="122"/>
      <c r="G9" s="82"/>
      <c r="H9" s="82"/>
      <c r="I9" s="82"/>
      <c r="J9" s="122">
        <v>600</v>
      </c>
      <c r="K9" s="122">
        <v>600</v>
      </c>
      <c r="L9" s="122"/>
      <c r="M9" s="122"/>
      <c r="N9" s="122"/>
      <c r="O9" s="122"/>
    </row>
    <row r="10" ht="21" customHeight="1" spans="1:15">
      <c r="A10" s="195" t="s">
        <v>101</v>
      </c>
      <c r="B10" s="195" t="s">
        <v>102</v>
      </c>
      <c r="C10" s="122">
        <v>23800</v>
      </c>
      <c r="D10" s="122">
        <v>23200</v>
      </c>
      <c r="E10" s="122">
        <v>23200</v>
      </c>
      <c r="F10" s="122"/>
      <c r="G10" s="82"/>
      <c r="H10" s="82"/>
      <c r="I10" s="82"/>
      <c r="J10" s="122">
        <v>600</v>
      </c>
      <c r="K10" s="122">
        <v>600</v>
      </c>
      <c r="L10" s="122"/>
      <c r="M10" s="122"/>
      <c r="N10" s="122"/>
      <c r="O10" s="122"/>
    </row>
    <row r="11" ht="21" customHeight="1" spans="1:15">
      <c r="A11" s="195" t="s">
        <v>103</v>
      </c>
      <c r="B11" s="195" t="s">
        <v>104</v>
      </c>
      <c r="C11" s="122">
        <v>752000</v>
      </c>
      <c r="D11" s="122">
        <v>752000</v>
      </c>
      <c r="E11" s="122">
        <v>752000</v>
      </c>
      <c r="F11" s="122"/>
      <c r="G11" s="82"/>
      <c r="H11" s="82"/>
      <c r="I11" s="82"/>
      <c r="J11" s="122"/>
      <c r="K11" s="122"/>
      <c r="L11" s="122"/>
      <c r="M11" s="122"/>
      <c r="N11" s="122"/>
      <c r="O11" s="122"/>
    </row>
    <row r="12" ht="21" customHeight="1" spans="1:15">
      <c r="A12" s="195" t="s">
        <v>105</v>
      </c>
      <c r="B12" s="195" t="s">
        <v>106</v>
      </c>
      <c r="C12" s="122">
        <v>345920</v>
      </c>
      <c r="D12" s="122">
        <v>345920</v>
      </c>
      <c r="E12" s="122">
        <v>345920</v>
      </c>
      <c r="F12" s="122"/>
      <c r="G12" s="82"/>
      <c r="H12" s="82"/>
      <c r="I12" s="82"/>
      <c r="J12" s="122"/>
      <c r="K12" s="122"/>
      <c r="L12" s="122"/>
      <c r="M12" s="122"/>
      <c r="N12" s="122"/>
      <c r="O12" s="122"/>
    </row>
    <row r="13" ht="21" customHeight="1" spans="1:15">
      <c r="A13" s="58" t="s">
        <v>107</v>
      </c>
      <c r="B13" s="58" t="s">
        <v>108</v>
      </c>
      <c r="C13" s="122">
        <v>20629654.69</v>
      </c>
      <c r="D13" s="122">
        <v>7074730.69</v>
      </c>
      <c r="E13" s="122">
        <v>6211448</v>
      </c>
      <c r="F13" s="122">
        <v>863282.69</v>
      </c>
      <c r="G13" s="82"/>
      <c r="H13" s="82"/>
      <c r="I13" s="82"/>
      <c r="J13" s="122">
        <v>13554924</v>
      </c>
      <c r="K13" s="122">
        <v>13254924</v>
      </c>
      <c r="L13" s="122"/>
      <c r="M13" s="122"/>
      <c r="N13" s="122"/>
      <c r="O13" s="122">
        <v>300000</v>
      </c>
    </row>
    <row r="14" ht="21" customHeight="1" spans="1:15">
      <c r="A14" s="194" t="s">
        <v>109</v>
      </c>
      <c r="B14" s="194" t="s">
        <v>110</v>
      </c>
      <c r="C14" s="122">
        <v>19144368</v>
      </c>
      <c r="D14" s="122">
        <v>5589444</v>
      </c>
      <c r="E14" s="122">
        <v>5562564</v>
      </c>
      <c r="F14" s="122">
        <v>26880</v>
      </c>
      <c r="G14" s="82"/>
      <c r="H14" s="82"/>
      <c r="I14" s="82"/>
      <c r="J14" s="122">
        <v>13554924</v>
      </c>
      <c r="K14" s="122">
        <v>13254924</v>
      </c>
      <c r="L14" s="122"/>
      <c r="M14" s="122"/>
      <c r="N14" s="122"/>
      <c r="O14" s="122">
        <v>300000</v>
      </c>
    </row>
    <row r="15" ht="21" customHeight="1" spans="1:15">
      <c r="A15" s="195" t="s">
        <v>111</v>
      </c>
      <c r="B15" s="195" t="s">
        <v>112</v>
      </c>
      <c r="C15" s="122">
        <v>19144368</v>
      </c>
      <c r="D15" s="122">
        <v>5589444</v>
      </c>
      <c r="E15" s="122">
        <v>5562564</v>
      </c>
      <c r="F15" s="122">
        <v>26880</v>
      </c>
      <c r="G15" s="82"/>
      <c r="H15" s="82"/>
      <c r="I15" s="82"/>
      <c r="J15" s="122">
        <v>13554924</v>
      </c>
      <c r="K15" s="122">
        <v>13254924</v>
      </c>
      <c r="L15" s="122"/>
      <c r="M15" s="122"/>
      <c r="N15" s="122"/>
      <c r="O15" s="122">
        <v>300000</v>
      </c>
    </row>
    <row r="16" ht="21" customHeight="1" spans="1:15">
      <c r="A16" s="194" t="s">
        <v>113</v>
      </c>
      <c r="B16" s="194" t="s">
        <v>114</v>
      </c>
      <c r="C16" s="122">
        <v>836402.69</v>
      </c>
      <c r="D16" s="122">
        <v>836402.69</v>
      </c>
      <c r="E16" s="122"/>
      <c r="F16" s="122">
        <v>836402.69</v>
      </c>
      <c r="G16" s="82"/>
      <c r="H16" s="82"/>
      <c r="I16" s="82"/>
      <c r="J16" s="122"/>
      <c r="K16" s="122"/>
      <c r="L16" s="122"/>
      <c r="M16" s="122"/>
      <c r="N16" s="122"/>
      <c r="O16" s="122"/>
    </row>
    <row r="17" ht="21" customHeight="1" spans="1:15">
      <c r="A17" s="195" t="s">
        <v>115</v>
      </c>
      <c r="B17" s="195" t="s">
        <v>116</v>
      </c>
      <c r="C17" s="122">
        <v>836402.69</v>
      </c>
      <c r="D17" s="122">
        <v>836402.69</v>
      </c>
      <c r="E17" s="122"/>
      <c r="F17" s="122">
        <v>836402.69</v>
      </c>
      <c r="G17" s="82"/>
      <c r="H17" s="82"/>
      <c r="I17" s="82"/>
      <c r="J17" s="122"/>
      <c r="K17" s="122"/>
      <c r="L17" s="122"/>
      <c r="M17" s="122"/>
      <c r="N17" s="122"/>
      <c r="O17" s="122"/>
    </row>
    <row r="18" ht="21" customHeight="1" spans="1:15">
      <c r="A18" s="194" t="s">
        <v>117</v>
      </c>
      <c r="B18" s="194" t="s">
        <v>118</v>
      </c>
      <c r="C18" s="122">
        <v>648884</v>
      </c>
      <c r="D18" s="122">
        <v>648884</v>
      </c>
      <c r="E18" s="122">
        <v>648884</v>
      </c>
      <c r="F18" s="122"/>
      <c r="G18" s="82"/>
      <c r="H18" s="82"/>
      <c r="I18" s="82"/>
      <c r="J18" s="122"/>
      <c r="K18" s="122"/>
      <c r="L18" s="122"/>
      <c r="M18" s="122"/>
      <c r="N18" s="122"/>
      <c r="O18" s="122"/>
    </row>
    <row r="19" ht="21" customHeight="1" spans="1:15">
      <c r="A19" s="195" t="s">
        <v>119</v>
      </c>
      <c r="B19" s="195" t="s">
        <v>120</v>
      </c>
      <c r="C19" s="122">
        <v>355584</v>
      </c>
      <c r="D19" s="122">
        <v>355584</v>
      </c>
      <c r="E19" s="122">
        <v>355584</v>
      </c>
      <c r="F19" s="122"/>
      <c r="G19" s="82"/>
      <c r="H19" s="82"/>
      <c r="I19" s="82"/>
      <c r="J19" s="122"/>
      <c r="K19" s="122"/>
      <c r="L19" s="122"/>
      <c r="M19" s="122"/>
      <c r="N19" s="122"/>
      <c r="O19" s="122"/>
    </row>
    <row r="20" ht="21" customHeight="1" spans="1:15">
      <c r="A20" s="195" t="s">
        <v>121</v>
      </c>
      <c r="B20" s="195" t="s">
        <v>122</v>
      </c>
      <c r="C20" s="122">
        <v>207600</v>
      </c>
      <c r="D20" s="122">
        <v>207600</v>
      </c>
      <c r="E20" s="122">
        <v>207600</v>
      </c>
      <c r="F20" s="122"/>
      <c r="G20" s="82"/>
      <c r="H20" s="82"/>
      <c r="I20" s="82"/>
      <c r="J20" s="122"/>
      <c r="K20" s="122"/>
      <c r="L20" s="122"/>
      <c r="M20" s="122"/>
      <c r="N20" s="122"/>
      <c r="O20" s="122"/>
    </row>
    <row r="21" ht="21" customHeight="1" spans="1:15">
      <c r="A21" s="195" t="s">
        <v>123</v>
      </c>
      <c r="B21" s="195" t="s">
        <v>124</v>
      </c>
      <c r="C21" s="122">
        <v>85700</v>
      </c>
      <c r="D21" s="122">
        <v>85700</v>
      </c>
      <c r="E21" s="122">
        <v>85700</v>
      </c>
      <c r="F21" s="122"/>
      <c r="G21" s="82"/>
      <c r="H21" s="82"/>
      <c r="I21" s="82"/>
      <c r="J21" s="122"/>
      <c r="K21" s="122"/>
      <c r="L21" s="122"/>
      <c r="M21" s="122"/>
      <c r="N21" s="122"/>
      <c r="O21" s="122"/>
    </row>
    <row r="22" ht="21" customHeight="1" spans="1:15">
      <c r="A22" s="58" t="s">
        <v>125</v>
      </c>
      <c r="B22" s="58" t="s">
        <v>126</v>
      </c>
      <c r="C22" s="122">
        <v>805000</v>
      </c>
      <c r="D22" s="122">
        <v>805000</v>
      </c>
      <c r="E22" s="122">
        <v>805000</v>
      </c>
      <c r="F22" s="122"/>
      <c r="G22" s="82"/>
      <c r="H22" s="82"/>
      <c r="I22" s="82"/>
      <c r="J22" s="122"/>
      <c r="K22" s="122"/>
      <c r="L22" s="122"/>
      <c r="M22" s="122"/>
      <c r="N22" s="122"/>
      <c r="O22" s="122"/>
    </row>
    <row r="23" ht="21" customHeight="1" spans="1:15">
      <c r="A23" s="194" t="s">
        <v>127</v>
      </c>
      <c r="B23" s="194" t="s">
        <v>128</v>
      </c>
      <c r="C23" s="122">
        <v>805000</v>
      </c>
      <c r="D23" s="122">
        <v>805000</v>
      </c>
      <c r="E23" s="122">
        <v>805000</v>
      </c>
      <c r="F23" s="122"/>
      <c r="G23" s="82"/>
      <c r="H23" s="82"/>
      <c r="I23" s="82"/>
      <c r="J23" s="122"/>
      <c r="K23" s="122"/>
      <c r="L23" s="122"/>
      <c r="M23" s="122"/>
      <c r="N23" s="122"/>
      <c r="O23" s="122"/>
    </row>
    <row r="24" ht="21" customHeight="1" spans="1:15">
      <c r="A24" s="195" t="s">
        <v>129</v>
      </c>
      <c r="B24" s="195" t="s">
        <v>130</v>
      </c>
      <c r="C24" s="122">
        <v>805000</v>
      </c>
      <c r="D24" s="122">
        <v>805000</v>
      </c>
      <c r="E24" s="122">
        <v>805000</v>
      </c>
      <c r="F24" s="122"/>
      <c r="G24" s="82"/>
      <c r="H24" s="82"/>
      <c r="I24" s="82"/>
      <c r="J24" s="122"/>
      <c r="K24" s="122"/>
      <c r="L24" s="122"/>
      <c r="M24" s="122"/>
      <c r="N24" s="122"/>
      <c r="O24" s="122"/>
    </row>
    <row r="25" ht="21" customHeight="1" spans="1:15">
      <c r="A25" s="196" t="s">
        <v>56</v>
      </c>
      <c r="B25" s="36"/>
      <c r="C25" s="122">
        <v>22556374.69</v>
      </c>
      <c r="D25" s="122">
        <v>9000850.69</v>
      </c>
      <c r="E25" s="122">
        <v>8137568</v>
      </c>
      <c r="F25" s="122">
        <v>863282.69</v>
      </c>
      <c r="G25" s="82"/>
      <c r="H25" s="82"/>
      <c r="I25" s="82"/>
      <c r="J25" s="122">
        <v>13555524</v>
      </c>
      <c r="K25" s="122">
        <v>13255524</v>
      </c>
      <c r="L25" s="122"/>
      <c r="M25" s="122"/>
      <c r="N25" s="122"/>
      <c r="O25" s="122">
        <v>300000</v>
      </c>
    </row>
  </sheetData>
  <mergeCells count="12">
    <mergeCell ref="A2:O2"/>
    <mergeCell ref="A3:O3"/>
    <mergeCell ref="A4:B4"/>
    <mergeCell ref="D5:F5"/>
    <mergeCell ref="J5:O5"/>
    <mergeCell ref="A25:B25"/>
    <mergeCell ref="A5:A6"/>
    <mergeCell ref="B5:B6"/>
    <mergeCell ref="C5:C6"/>
    <mergeCell ref="G5:G6"/>
    <mergeCell ref="H5:H6"/>
    <mergeCell ref="I5:I6"/>
  </mergeCells>
  <printOptions horizontalCentered="1"/>
  <pageMargins left="0.96" right="0.96" top="0.72" bottom="0.72" header="0" footer="0"/>
  <pageSetup paperSize="9"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5"/>
  <sheetViews>
    <sheetView showGridLines="0" showZeros="0" workbookViewId="0">
      <pane ySplit="1" topLeftCell="A2" activePane="bottomLeft" state="frozen"/>
      <selection/>
      <selection pane="bottomLeft" activeCell="E26" sqref="E26"/>
    </sheetView>
  </sheetViews>
  <sheetFormatPr defaultColWidth="8.575" defaultRowHeight="12.75" customHeight="1" outlineLevelCol="3"/>
  <cols>
    <col min="1" max="4" width="35.575" customWidth="1"/>
  </cols>
  <sheetData>
    <row r="1" customHeight="1" spans="1:4">
      <c r="A1" s="1"/>
      <c r="B1" s="1"/>
      <c r="C1" s="1"/>
      <c r="D1" s="1"/>
    </row>
    <row r="2" ht="15" customHeight="1" spans="1:4">
      <c r="A2" s="43"/>
      <c r="B2" s="47"/>
      <c r="C2" s="47"/>
      <c r="D2" s="47" t="s">
        <v>131</v>
      </c>
    </row>
    <row r="3" ht="41.25" customHeight="1" spans="1:1">
      <c r="A3" s="42" t="str">
        <f>"2025"&amp;"年部门财政拨款收支预算总表"</f>
        <v>2025年部门财政拨款收支预算总表</v>
      </c>
    </row>
    <row r="4" ht="17.25" customHeight="1" spans="1:4">
      <c r="A4" s="45" t="s">
        <v>1</v>
      </c>
      <c r="B4" s="178"/>
      <c r="D4" s="47" t="s">
        <v>2</v>
      </c>
    </row>
    <row r="5" ht="17.25" customHeight="1" spans="1:4">
      <c r="A5" s="179" t="s">
        <v>3</v>
      </c>
      <c r="B5" s="180"/>
      <c r="C5" s="179" t="s">
        <v>4</v>
      </c>
      <c r="D5" s="180"/>
    </row>
    <row r="6" ht="18.75" customHeight="1" spans="1:4">
      <c r="A6" s="179" t="s">
        <v>5</v>
      </c>
      <c r="B6" s="179" t="s">
        <v>6</v>
      </c>
      <c r="C6" s="179" t="s">
        <v>7</v>
      </c>
      <c r="D6" s="179" t="s">
        <v>6</v>
      </c>
    </row>
    <row r="7" ht="16.5" customHeight="1" spans="1:4">
      <c r="A7" s="181" t="s">
        <v>132</v>
      </c>
      <c r="B7" s="82">
        <v>9000850.69</v>
      </c>
      <c r="C7" s="181" t="s">
        <v>133</v>
      </c>
      <c r="D7" s="82">
        <v>9000850.69</v>
      </c>
    </row>
    <row r="8" ht="16.5" customHeight="1" spans="1:4">
      <c r="A8" s="181" t="s">
        <v>134</v>
      </c>
      <c r="B8" s="82">
        <v>9000850.69</v>
      </c>
      <c r="C8" s="181" t="s">
        <v>135</v>
      </c>
      <c r="D8" s="82"/>
    </row>
    <row r="9" ht="16.5" customHeight="1" spans="1:4">
      <c r="A9" s="181" t="s">
        <v>136</v>
      </c>
      <c r="B9" s="82"/>
      <c r="C9" s="181" t="s">
        <v>137</v>
      </c>
      <c r="D9" s="82"/>
    </row>
    <row r="10" ht="16.5" customHeight="1" spans="1:4">
      <c r="A10" s="181" t="s">
        <v>138</v>
      </c>
      <c r="B10" s="82"/>
      <c r="C10" s="181" t="s">
        <v>139</v>
      </c>
      <c r="D10" s="82"/>
    </row>
    <row r="11" ht="16.5" customHeight="1" spans="1:4">
      <c r="A11" s="181" t="s">
        <v>140</v>
      </c>
      <c r="B11" s="82"/>
      <c r="C11" s="181" t="s">
        <v>141</v>
      </c>
      <c r="D11" s="82"/>
    </row>
    <row r="12" ht="16.5" customHeight="1" spans="1:4">
      <c r="A12" s="181" t="s">
        <v>134</v>
      </c>
      <c r="B12" s="82"/>
      <c r="C12" s="181" t="s">
        <v>142</v>
      </c>
      <c r="D12" s="82"/>
    </row>
    <row r="13" ht="16.5" customHeight="1" spans="1:4">
      <c r="A13" s="182" t="s">
        <v>136</v>
      </c>
      <c r="B13" s="82"/>
      <c r="C13" s="70" t="s">
        <v>143</v>
      </c>
      <c r="D13" s="82"/>
    </row>
    <row r="14" ht="16.5" customHeight="1" spans="1:4">
      <c r="A14" s="182" t="s">
        <v>138</v>
      </c>
      <c r="B14" s="82"/>
      <c r="C14" s="70" t="s">
        <v>144</v>
      </c>
      <c r="D14" s="82"/>
    </row>
    <row r="15" ht="16.5" customHeight="1" spans="1:4">
      <c r="A15" s="183"/>
      <c r="B15" s="82"/>
      <c r="C15" s="70" t="s">
        <v>145</v>
      </c>
      <c r="D15" s="82">
        <v>1121120</v>
      </c>
    </row>
    <row r="16" ht="16.5" customHeight="1" spans="1:4">
      <c r="A16" s="183"/>
      <c r="B16" s="82"/>
      <c r="C16" s="70" t="s">
        <v>146</v>
      </c>
      <c r="D16" s="82">
        <v>7074730.69</v>
      </c>
    </row>
    <row r="17" ht="16.5" customHeight="1" spans="1:4">
      <c r="A17" s="183"/>
      <c r="B17" s="82"/>
      <c r="C17" s="70" t="s">
        <v>147</v>
      </c>
      <c r="D17" s="82"/>
    </row>
    <row r="18" ht="16.5" customHeight="1" spans="1:4">
      <c r="A18" s="183"/>
      <c r="B18" s="82"/>
      <c r="C18" s="70" t="s">
        <v>148</v>
      </c>
      <c r="D18" s="82"/>
    </row>
    <row r="19" ht="16.5" customHeight="1" spans="1:4">
      <c r="A19" s="183"/>
      <c r="B19" s="82"/>
      <c r="C19" s="70" t="s">
        <v>149</v>
      </c>
      <c r="D19" s="82"/>
    </row>
    <row r="20" ht="16.5" customHeight="1" spans="1:4">
      <c r="A20" s="183"/>
      <c r="B20" s="82"/>
      <c r="C20" s="70" t="s">
        <v>150</v>
      </c>
      <c r="D20" s="82"/>
    </row>
    <row r="21" ht="16.5" customHeight="1" spans="1:4">
      <c r="A21" s="183"/>
      <c r="B21" s="82"/>
      <c r="C21" s="70" t="s">
        <v>151</v>
      </c>
      <c r="D21" s="82"/>
    </row>
    <row r="22" ht="16.5" customHeight="1" spans="1:4">
      <c r="A22" s="183"/>
      <c r="B22" s="82"/>
      <c r="C22" s="70" t="s">
        <v>152</v>
      </c>
      <c r="D22" s="82"/>
    </row>
    <row r="23" ht="16.5" customHeight="1" spans="1:4">
      <c r="A23" s="183"/>
      <c r="B23" s="82"/>
      <c r="C23" s="70" t="s">
        <v>153</v>
      </c>
      <c r="D23" s="82"/>
    </row>
    <row r="24" ht="16.5" customHeight="1" spans="1:4">
      <c r="A24" s="183"/>
      <c r="B24" s="82"/>
      <c r="C24" s="70" t="s">
        <v>154</v>
      </c>
      <c r="D24" s="82"/>
    </row>
    <row r="25" ht="16.5" customHeight="1" spans="1:4">
      <c r="A25" s="183"/>
      <c r="B25" s="82"/>
      <c r="C25" s="70" t="s">
        <v>155</v>
      </c>
      <c r="D25" s="82"/>
    </row>
    <row r="26" ht="16.5" customHeight="1" spans="1:4">
      <c r="A26" s="183"/>
      <c r="B26" s="82"/>
      <c r="C26" s="70" t="s">
        <v>156</v>
      </c>
      <c r="D26" s="82">
        <v>805000</v>
      </c>
    </row>
    <row r="27" ht="16.5" customHeight="1" spans="1:4">
      <c r="A27" s="183"/>
      <c r="B27" s="82"/>
      <c r="C27" s="70" t="s">
        <v>157</v>
      </c>
      <c r="D27" s="82"/>
    </row>
    <row r="28" ht="16.5" customHeight="1" spans="1:4">
      <c r="A28" s="183"/>
      <c r="B28" s="82"/>
      <c r="C28" s="70" t="s">
        <v>158</v>
      </c>
      <c r="D28" s="82"/>
    </row>
    <row r="29" ht="16.5" customHeight="1" spans="1:4">
      <c r="A29" s="183"/>
      <c r="B29" s="82"/>
      <c r="C29" s="70" t="s">
        <v>159</v>
      </c>
      <c r="D29" s="82"/>
    </row>
    <row r="30" ht="16.5" customHeight="1" spans="1:4">
      <c r="A30" s="183"/>
      <c r="B30" s="82"/>
      <c r="C30" s="70" t="s">
        <v>160</v>
      </c>
      <c r="D30" s="82"/>
    </row>
    <row r="31" ht="16.5" customHeight="1" spans="1:4">
      <c r="A31" s="183"/>
      <c r="B31" s="82"/>
      <c r="C31" s="70" t="s">
        <v>161</v>
      </c>
      <c r="D31" s="82"/>
    </row>
    <row r="32" ht="16.5" customHeight="1" spans="1:4">
      <c r="A32" s="183"/>
      <c r="B32" s="82"/>
      <c r="C32" s="182" t="s">
        <v>162</v>
      </c>
      <c r="D32" s="82"/>
    </row>
    <row r="33" ht="16.5" customHeight="1" spans="1:4">
      <c r="A33" s="183"/>
      <c r="B33" s="82"/>
      <c r="C33" s="182" t="s">
        <v>163</v>
      </c>
      <c r="D33" s="82"/>
    </row>
    <row r="34" ht="16.5" customHeight="1" spans="1:4">
      <c r="A34" s="183"/>
      <c r="B34" s="82"/>
      <c r="C34" s="30" t="s">
        <v>164</v>
      </c>
      <c r="D34" s="82"/>
    </row>
    <row r="35" ht="15" customHeight="1" spans="1:4">
      <c r="A35" s="184" t="s">
        <v>51</v>
      </c>
      <c r="B35" s="185">
        <v>9000850.69</v>
      </c>
      <c r="C35" s="184" t="s">
        <v>52</v>
      </c>
      <c r="D35" s="185">
        <v>9000850.69</v>
      </c>
    </row>
  </sheetData>
  <mergeCells count="4">
    <mergeCell ref="A3:D3"/>
    <mergeCell ref="A4:B4"/>
    <mergeCell ref="A5:B5"/>
    <mergeCell ref="C5:D5"/>
  </mergeCells>
  <printOptions horizontalCentered="1"/>
  <pageMargins left="0.96" right="0.96" top="0.72" bottom="0.72"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5"/>
  <sheetViews>
    <sheetView showZeros="0" workbookViewId="0">
      <pane ySplit="1" topLeftCell="A2" activePane="bottomLeft" state="frozen"/>
      <selection/>
      <selection pane="bottomLeft" activeCell="A8" sqref="A8:G25"/>
    </sheetView>
  </sheetViews>
  <sheetFormatPr defaultColWidth="9.14166666666667" defaultRowHeight="14.25" customHeight="1" outlineLevelCol="6"/>
  <cols>
    <col min="1" max="1" width="20.1416666666667" customWidth="1"/>
    <col min="2" max="2" width="44" customWidth="1"/>
    <col min="3" max="7" width="24.1416666666667" customWidth="1"/>
  </cols>
  <sheetData>
    <row r="1" customHeight="1" spans="1:7">
      <c r="A1" s="1"/>
      <c r="B1" s="1"/>
      <c r="C1" s="1"/>
      <c r="D1" s="1"/>
      <c r="E1" s="1"/>
      <c r="F1" s="1"/>
      <c r="G1" s="1"/>
    </row>
    <row r="2" customHeight="1" spans="4:7">
      <c r="D2" s="149"/>
      <c r="F2" s="74"/>
      <c r="G2" s="156" t="s">
        <v>165</v>
      </c>
    </row>
    <row r="3" ht="41.25" customHeight="1" spans="1:7">
      <c r="A3" s="135" t="str">
        <f>"2025"&amp;"年一般公共预算支出预算表（按功能科目分类）"</f>
        <v>2025年一般公共预算支出预算表（按功能科目分类）</v>
      </c>
      <c r="B3" s="135"/>
      <c r="C3" s="135"/>
      <c r="D3" s="135"/>
      <c r="E3" s="135"/>
      <c r="F3" s="135"/>
      <c r="G3" s="135"/>
    </row>
    <row r="4" ht="18" customHeight="1" spans="1:7">
      <c r="A4" s="5" t="s">
        <v>1</v>
      </c>
      <c r="F4" s="132"/>
      <c r="G4" s="156" t="s">
        <v>2</v>
      </c>
    </row>
    <row r="5" ht="20.25" customHeight="1" spans="1:7">
      <c r="A5" s="172" t="s">
        <v>166</v>
      </c>
      <c r="B5" s="173"/>
      <c r="C5" s="136" t="s">
        <v>56</v>
      </c>
      <c r="D5" s="164" t="s">
        <v>75</v>
      </c>
      <c r="E5" s="12"/>
      <c r="F5" s="13"/>
      <c r="G5" s="153" t="s">
        <v>76</v>
      </c>
    </row>
    <row r="6" ht="20.25" customHeight="1" spans="1:7">
      <c r="A6" s="174" t="s">
        <v>72</v>
      </c>
      <c r="B6" s="174" t="s">
        <v>73</v>
      </c>
      <c r="C6" s="19"/>
      <c r="D6" s="141" t="s">
        <v>58</v>
      </c>
      <c r="E6" s="141" t="s">
        <v>167</v>
      </c>
      <c r="F6" s="141" t="s">
        <v>168</v>
      </c>
      <c r="G6" s="155"/>
    </row>
    <row r="7" ht="15" customHeight="1" spans="1:7">
      <c r="A7" s="61" t="s">
        <v>82</v>
      </c>
      <c r="B7" s="61" t="s">
        <v>83</v>
      </c>
      <c r="C7" s="61" t="s">
        <v>84</v>
      </c>
      <c r="D7" s="61" t="s">
        <v>85</v>
      </c>
      <c r="E7" s="61" t="s">
        <v>86</v>
      </c>
      <c r="F7" s="61" t="s">
        <v>87</v>
      </c>
      <c r="G7" s="61" t="s">
        <v>88</v>
      </c>
    </row>
    <row r="8" ht="15" customHeight="1" spans="1:7">
      <c r="A8" s="145" t="s">
        <v>97</v>
      </c>
      <c r="B8" s="145" t="s">
        <v>98</v>
      </c>
      <c r="C8" s="122">
        <v>1121120</v>
      </c>
      <c r="D8" s="122">
        <v>1121120</v>
      </c>
      <c r="E8" s="122">
        <v>1118320</v>
      </c>
      <c r="F8" s="122">
        <v>2800</v>
      </c>
      <c r="G8" s="122"/>
    </row>
    <row r="9" ht="15" customHeight="1" spans="1:7">
      <c r="A9" s="148" t="s">
        <v>99</v>
      </c>
      <c r="B9" s="148" t="s">
        <v>100</v>
      </c>
      <c r="C9" s="122">
        <v>1121120</v>
      </c>
      <c r="D9" s="122">
        <v>1121120</v>
      </c>
      <c r="E9" s="122">
        <v>1118320</v>
      </c>
      <c r="F9" s="122">
        <v>2800</v>
      </c>
      <c r="G9" s="122"/>
    </row>
    <row r="10" ht="15" customHeight="1" spans="1:7">
      <c r="A10" s="175" t="s">
        <v>101</v>
      </c>
      <c r="B10" s="175" t="s">
        <v>102</v>
      </c>
      <c r="C10" s="122">
        <v>23200</v>
      </c>
      <c r="D10" s="122">
        <v>23200</v>
      </c>
      <c r="E10" s="122">
        <v>20400</v>
      </c>
      <c r="F10" s="122">
        <v>2800</v>
      </c>
      <c r="G10" s="122"/>
    </row>
    <row r="11" ht="15" customHeight="1" spans="1:7">
      <c r="A11" s="175" t="s">
        <v>103</v>
      </c>
      <c r="B11" s="175" t="s">
        <v>104</v>
      </c>
      <c r="C11" s="122">
        <v>752000</v>
      </c>
      <c r="D11" s="122">
        <v>752000</v>
      </c>
      <c r="E11" s="122">
        <v>752000</v>
      </c>
      <c r="F11" s="122"/>
      <c r="G11" s="122"/>
    </row>
    <row r="12" ht="15" customHeight="1" spans="1:7">
      <c r="A12" s="175" t="s">
        <v>105</v>
      </c>
      <c r="B12" s="175" t="s">
        <v>106</v>
      </c>
      <c r="C12" s="122">
        <v>345920</v>
      </c>
      <c r="D12" s="122">
        <v>345920</v>
      </c>
      <c r="E12" s="122">
        <v>345920</v>
      </c>
      <c r="F12" s="122"/>
      <c r="G12" s="122"/>
    </row>
    <row r="13" ht="15" customHeight="1" spans="1:7">
      <c r="A13" s="145" t="s">
        <v>107</v>
      </c>
      <c r="B13" s="145" t="s">
        <v>108</v>
      </c>
      <c r="C13" s="122">
        <v>7074730.69</v>
      </c>
      <c r="D13" s="122">
        <v>6211448</v>
      </c>
      <c r="E13" s="122">
        <v>6022178</v>
      </c>
      <c r="F13" s="122">
        <v>189270</v>
      </c>
      <c r="G13" s="122">
        <v>863282.69</v>
      </c>
    </row>
    <row r="14" ht="15" customHeight="1" spans="1:7">
      <c r="A14" s="148" t="s">
        <v>109</v>
      </c>
      <c r="B14" s="148" t="s">
        <v>110</v>
      </c>
      <c r="C14" s="122">
        <v>5589444</v>
      </c>
      <c r="D14" s="122">
        <v>5562564</v>
      </c>
      <c r="E14" s="122">
        <v>5373294</v>
      </c>
      <c r="F14" s="122">
        <v>189270</v>
      </c>
      <c r="G14" s="122">
        <v>26880</v>
      </c>
    </row>
    <row r="15" ht="15" customHeight="1" spans="1:7">
      <c r="A15" s="175" t="s">
        <v>111</v>
      </c>
      <c r="B15" s="175" t="s">
        <v>112</v>
      </c>
      <c r="C15" s="122">
        <v>5589444</v>
      </c>
      <c r="D15" s="122">
        <v>5562564</v>
      </c>
      <c r="E15" s="122">
        <v>5373294</v>
      </c>
      <c r="F15" s="122">
        <v>189270</v>
      </c>
      <c r="G15" s="122">
        <v>26880</v>
      </c>
    </row>
    <row r="16" ht="15" customHeight="1" spans="1:7">
      <c r="A16" s="148" t="s">
        <v>113</v>
      </c>
      <c r="B16" s="148" t="s">
        <v>114</v>
      </c>
      <c r="C16" s="122">
        <v>836402.69</v>
      </c>
      <c r="D16" s="122"/>
      <c r="E16" s="122"/>
      <c r="F16" s="122"/>
      <c r="G16" s="122">
        <v>836402.69</v>
      </c>
    </row>
    <row r="17" ht="18" customHeight="1" spans="1:7">
      <c r="A17" s="175" t="s">
        <v>115</v>
      </c>
      <c r="B17" s="175" t="s">
        <v>116</v>
      </c>
      <c r="C17" s="122">
        <v>836402.69</v>
      </c>
      <c r="D17" s="122"/>
      <c r="E17" s="122"/>
      <c r="F17" s="122"/>
      <c r="G17" s="122">
        <v>836402.69</v>
      </c>
    </row>
    <row r="18" customHeight="1" spans="1:7">
      <c r="A18" s="148" t="s">
        <v>117</v>
      </c>
      <c r="B18" s="148" t="s">
        <v>118</v>
      </c>
      <c r="C18" s="122">
        <v>648884</v>
      </c>
      <c r="D18" s="122">
        <v>648884</v>
      </c>
      <c r="E18" s="122">
        <v>648884</v>
      </c>
      <c r="F18" s="122"/>
      <c r="G18" s="122"/>
    </row>
    <row r="19" customHeight="1" spans="1:7">
      <c r="A19" s="175" t="s">
        <v>119</v>
      </c>
      <c r="B19" s="175" t="s">
        <v>120</v>
      </c>
      <c r="C19" s="122">
        <v>355584</v>
      </c>
      <c r="D19" s="122">
        <v>355584</v>
      </c>
      <c r="E19" s="122">
        <v>355584</v>
      </c>
      <c r="F19" s="122"/>
      <c r="G19" s="122"/>
    </row>
    <row r="20" customHeight="1" spans="1:7">
      <c r="A20" s="175" t="s">
        <v>121</v>
      </c>
      <c r="B20" s="175" t="s">
        <v>122</v>
      </c>
      <c r="C20" s="122">
        <v>207600</v>
      </c>
      <c r="D20" s="122">
        <v>207600</v>
      </c>
      <c r="E20" s="122">
        <v>207600</v>
      </c>
      <c r="F20" s="122"/>
      <c r="G20" s="122"/>
    </row>
    <row r="21" customHeight="1" spans="1:7">
      <c r="A21" s="175" t="s">
        <v>123</v>
      </c>
      <c r="B21" s="175" t="s">
        <v>124</v>
      </c>
      <c r="C21" s="122">
        <v>85700</v>
      </c>
      <c r="D21" s="122">
        <v>85700</v>
      </c>
      <c r="E21" s="122">
        <v>85700</v>
      </c>
      <c r="F21" s="122"/>
      <c r="G21" s="122"/>
    </row>
    <row r="22" customHeight="1" spans="1:7">
      <c r="A22" s="145" t="s">
        <v>125</v>
      </c>
      <c r="B22" s="145" t="s">
        <v>126</v>
      </c>
      <c r="C22" s="122">
        <v>805000</v>
      </c>
      <c r="D22" s="122">
        <v>805000</v>
      </c>
      <c r="E22" s="122">
        <v>805000</v>
      </c>
      <c r="F22" s="122"/>
      <c r="G22" s="122"/>
    </row>
    <row r="23" customHeight="1" spans="1:7">
      <c r="A23" s="148" t="s">
        <v>127</v>
      </c>
      <c r="B23" s="148" t="s">
        <v>128</v>
      </c>
      <c r="C23" s="122">
        <v>805000</v>
      </c>
      <c r="D23" s="122">
        <v>805000</v>
      </c>
      <c r="E23" s="122">
        <v>805000</v>
      </c>
      <c r="F23" s="122"/>
      <c r="G23" s="122"/>
    </row>
    <row r="24" customHeight="1" spans="1:7">
      <c r="A24" s="175" t="s">
        <v>129</v>
      </c>
      <c r="B24" s="175" t="s">
        <v>130</v>
      </c>
      <c r="C24" s="122">
        <v>805000</v>
      </c>
      <c r="D24" s="122">
        <v>805000</v>
      </c>
      <c r="E24" s="122">
        <v>805000</v>
      </c>
      <c r="F24" s="122"/>
      <c r="G24" s="122"/>
    </row>
    <row r="25" customHeight="1" spans="1:7">
      <c r="A25" s="176" t="s">
        <v>169</v>
      </c>
      <c r="B25" s="177"/>
      <c r="C25" s="122">
        <v>9000850.69</v>
      </c>
      <c r="D25" s="122">
        <v>8137568</v>
      </c>
      <c r="E25" s="122">
        <v>7945498</v>
      </c>
      <c r="F25" s="122">
        <v>192070</v>
      </c>
      <c r="G25" s="122">
        <v>863282.69</v>
      </c>
    </row>
  </sheetData>
  <mergeCells count="6">
    <mergeCell ref="A3:G3"/>
    <mergeCell ref="A5:B5"/>
    <mergeCell ref="D5:F5"/>
    <mergeCell ref="A25:B25"/>
    <mergeCell ref="C5:C6"/>
    <mergeCell ref="G5:G6"/>
  </mergeCells>
  <printOptions horizontalCentered="1"/>
  <pageMargins left="0.37" right="0.37" top="0.56" bottom="0.56" header="0.48" footer="0.48"/>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workbookViewId="0">
      <pane ySplit="1" topLeftCell="A2" activePane="bottomLeft" state="frozen"/>
      <selection/>
      <selection pane="bottomLeft" activeCell="A8" sqref="A8:E8"/>
    </sheetView>
  </sheetViews>
  <sheetFormatPr defaultColWidth="10.425" defaultRowHeight="14.25" customHeight="1" outlineLevelRow="7" outlineLevelCol="5"/>
  <cols>
    <col min="1" max="6" width="28.1416666666667" customWidth="1"/>
  </cols>
  <sheetData>
    <row r="1" customHeight="1" spans="1:6">
      <c r="A1" s="1"/>
      <c r="B1" s="1"/>
      <c r="C1" s="1"/>
      <c r="D1" s="1"/>
      <c r="E1" s="1"/>
      <c r="F1" s="1"/>
    </row>
    <row r="2" customHeight="1" spans="1:6">
      <c r="A2" s="44"/>
      <c r="B2" s="44"/>
      <c r="C2" s="44"/>
      <c r="D2" s="44"/>
      <c r="E2" s="43"/>
      <c r="F2" s="168" t="s">
        <v>170</v>
      </c>
    </row>
    <row r="3" ht="41.25" customHeight="1" spans="1:6">
      <c r="A3" s="169" t="str">
        <f>"2025"&amp;"年一般公共预算“三公”经费支出预算表"</f>
        <v>2025年一般公共预算“三公”经费支出预算表</v>
      </c>
      <c r="B3" s="44"/>
      <c r="C3" s="44"/>
      <c r="D3" s="44"/>
      <c r="E3" s="43"/>
      <c r="F3" s="44"/>
    </row>
    <row r="4" customHeight="1" spans="1:6">
      <c r="A4" s="115" t="s">
        <v>1</v>
      </c>
      <c r="B4" s="170"/>
      <c r="D4" s="44"/>
      <c r="E4" s="43"/>
      <c r="F4" s="65" t="s">
        <v>2</v>
      </c>
    </row>
    <row r="5" ht="27" customHeight="1" spans="1:6">
      <c r="A5" s="48" t="s">
        <v>171</v>
      </c>
      <c r="B5" s="48" t="s">
        <v>172</v>
      </c>
      <c r="C5" s="50" t="s">
        <v>173</v>
      </c>
      <c r="D5" s="48"/>
      <c r="E5" s="49"/>
      <c r="F5" s="48" t="s">
        <v>174</v>
      </c>
    </row>
    <row r="6" ht="28.5" customHeight="1" spans="1:6">
      <c r="A6" s="171"/>
      <c r="B6" s="52"/>
      <c r="C6" s="49" t="s">
        <v>58</v>
      </c>
      <c r="D6" s="49" t="s">
        <v>175</v>
      </c>
      <c r="E6" s="49" t="s">
        <v>176</v>
      </c>
      <c r="F6" s="51"/>
    </row>
    <row r="7" ht="17.25" customHeight="1" spans="1:6">
      <c r="A7" s="57" t="s">
        <v>82</v>
      </c>
      <c r="B7" s="57" t="s">
        <v>83</v>
      </c>
      <c r="C7" s="57" t="s">
        <v>84</v>
      </c>
      <c r="D7" s="57" t="s">
        <v>85</v>
      </c>
      <c r="E7" s="57" t="s">
        <v>86</v>
      </c>
      <c r="F7" s="57" t="s">
        <v>87</v>
      </c>
    </row>
    <row r="8" ht="17.25" customHeight="1" spans="1:6">
      <c r="A8" s="122">
        <v>15390</v>
      </c>
      <c r="B8" s="122"/>
      <c r="C8" s="122">
        <v>15390</v>
      </c>
      <c r="D8" s="122"/>
      <c r="E8" s="122">
        <v>15390</v>
      </c>
      <c r="F8" s="82"/>
    </row>
  </sheetData>
  <mergeCells count="6">
    <mergeCell ref="A3:F3"/>
    <mergeCell ref="A4:B4"/>
    <mergeCell ref="C5:E5"/>
    <mergeCell ref="A5:A6"/>
    <mergeCell ref="B5:B6"/>
    <mergeCell ref="F5:F6"/>
  </mergeCells>
  <pageMargins left="0.67" right="0.67" top="0.72" bottom="0.72" header="0.28" footer="0.28"/>
  <pageSetup paperSize="9" fitToWidth="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32"/>
  <sheetViews>
    <sheetView showZeros="0" workbookViewId="0">
      <pane ySplit="1" topLeftCell="A2" activePane="bottomLeft" state="frozen"/>
      <selection/>
      <selection pane="bottomLeft" activeCell="A10" sqref="A10:X32"/>
    </sheetView>
  </sheetViews>
  <sheetFormatPr defaultColWidth="9.14166666666667" defaultRowHeight="14.25" customHeight="1"/>
  <cols>
    <col min="1" max="2" width="32.85" customWidth="1"/>
    <col min="3" max="3" width="20.7083333333333" customWidth="1"/>
    <col min="4" max="4" width="31.2833333333333" customWidth="1"/>
    <col min="5" max="5" width="10.1416666666667" customWidth="1"/>
    <col min="6" max="6" width="26.875" customWidth="1"/>
    <col min="7" max="7" width="10.2833333333333" customWidth="1"/>
    <col min="8" max="8" width="23" customWidth="1"/>
    <col min="9" max="24" width="18.7083333333333" customWidth="1"/>
  </cols>
  <sheetData>
    <row r="1" customHeight="1" spans="1:24">
      <c r="A1" s="1"/>
      <c r="B1" s="1"/>
      <c r="C1" s="1"/>
      <c r="D1" s="1"/>
      <c r="E1" s="1"/>
      <c r="F1" s="1"/>
      <c r="G1" s="1"/>
      <c r="H1" s="1"/>
      <c r="I1" s="1"/>
      <c r="J1" s="1"/>
      <c r="K1" s="1"/>
      <c r="L1" s="1"/>
      <c r="M1" s="1"/>
      <c r="N1" s="1"/>
      <c r="O1" s="1"/>
      <c r="P1" s="1"/>
      <c r="Q1" s="1"/>
      <c r="R1" s="1"/>
      <c r="S1" s="1"/>
      <c r="T1" s="1"/>
      <c r="U1" s="1"/>
      <c r="V1" s="1"/>
      <c r="W1" s="1"/>
      <c r="X1" s="1"/>
    </row>
    <row r="2" ht="13.5" customHeight="1" spans="2:24">
      <c r="B2" s="149"/>
      <c r="C2" s="157"/>
      <c r="E2" s="158"/>
      <c r="F2" s="158"/>
      <c r="G2" s="158"/>
      <c r="H2" s="158"/>
      <c r="I2" s="87"/>
      <c r="J2" s="87"/>
      <c r="K2" s="87"/>
      <c r="L2" s="87"/>
      <c r="M2" s="87"/>
      <c r="N2" s="87"/>
      <c r="R2" s="87"/>
      <c r="V2" s="157"/>
      <c r="X2" s="3" t="s">
        <v>177</v>
      </c>
    </row>
    <row r="3" ht="45.75" customHeight="1" spans="1:24">
      <c r="A3" s="67" t="str">
        <f>"2025"&amp;"年部门基本支出预算表"</f>
        <v>2025年部门基本支出预算表</v>
      </c>
      <c r="B3" s="4"/>
      <c r="C3" s="67"/>
      <c r="D3" s="67"/>
      <c r="E3" s="67"/>
      <c r="F3" s="67"/>
      <c r="G3" s="67"/>
      <c r="H3" s="67"/>
      <c r="I3" s="67"/>
      <c r="J3" s="67"/>
      <c r="K3" s="67"/>
      <c r="L3" s="67"/>
      <c r="M3" s="67"/>
      <c r="N3" s="67"/>
      <c r="O3" s="4"/>
      <c r="P3" s="4"/>
      <c r="Q3" s="4"/>
      <c r="R3" s="67"/>
      <c r="S3" s="67"/>
      <c r="T3" s="67"/>
      <c r="U3" s="67"/>
      <c r="V3" s="67"/>
      <c r="W3" s="67"/>
      <c r="X3" s="67"/>
    </row>
    <row r="4" ht="18.75" customHeight="1" spans="1:24">
      <c r="A4" s="5" t="s">
        <v>1</v>
      </c>
      <c r="B4" s="6"/>
      <c r="C4" s="159"/>
      <c r="D4" s="159"/>
      <c r="E4" s="159"/>
      <c r="F4" s="159"/>
      <c r="G4" s="159"/>
      <c r="H4" s="159"/>
      <c r="I4" s="89"/>
      <c r="J4" s="89"/>
      <c r="K4" s="89"/>
      <c r="L4" s="89"/>
      <c r="M4" s="89"/>
      <c r="N4" s="89"/>
      <c r="O4" s="7"/>
      <c r="P4" s="7"/>
      <c r="Q4" s="7"/>
      <c r="R4" s="89"/>
      <c r="V4" s="157"/>
      <c r="X4" s="3" t="s">
        <v>2</v>
      </c>
    </row>
    <row r="5" ht="18" customHeight="1" spans="1:24">
      <c r="A5" s="9" t="s">
        <v>178</v>
      </c>
      <c r="B5" s="9" t="s">
        <v>179</v>
      </c>
      <c r="C5" s="9" t="s">
        <v>180</v>
      </c>
      <c r="D5" s="9" t="s">
        <v>181</v>
      </c>
      <c r="E5" s="9" t="s">
        <v>182</v>
      </c>
      <c r="F5" s="9" t="s">
        <v>183</v>
      </c>
      <c r="G5" s="9" t="s">
        <v>184</v>
      </c>
      <c r="H5" s="9" t="s">
        <v>185</v>
      </c>
      <c r="I5" s="164" t="s">
        <v>186</v>
      </c>
      <c r="J5" s="84" t="s">
        <v>186</v>
      </c>
      <c r="K5" s="84"/>
      <c r="L5" s="84"/>
      <c r="M5" s="84"/>
      <c r="N5" s="84"/>
      <c r="O5" s="12"/>
      <c r="P5" s="12"/>
      <c r="Q5" s="12"/>
      <c r="R5" s="106" t="s">
        <v>62</v>
      </c>
      <c r="S5" s="84" t="s">
        <v>63</v>
      </c>
      <c r="T5" s="84"/>
      <c r="U5" s="84"/>
      <c r="V5" s="84"/>
      <c r="W5" s="84"/>
      <c r="X5" s="85"/>
    </row>
    <row r="6" ht="18" customHeight="1" spans="1:24">
      <c r="A6" s="14"/>
      <c r="B6" s="29"/>
      <c r="C6" s="138"/>
      <c r="D6" s="14"/>
      <c r="E6" s="14"/>
      <c r="F6" s="14"/>
      <c r="G6" s="14"/>
      <c r="H6" s="14"/>
      <c r="I6" s="136" t="s">
        <v>187</v>
      </c>
      <c r="J6" s="164" t="s">
        <v>59</v>
      </c>
      <c r="K6" s="84"/>
      <c r="L6" s="84"/>
      <c r="M6" s="84"/>
      <c r="N6" s="85"/>
      <c r="O6" s="11" t="s">
        <v>188</v>
      </c>
      <c r="P6" s="12"/>
      <c r="Q6" s="13"/>
      <c r="R6" s="9" t="s">
        <v>62</v>
      </c>
      <c r="S6" s="164" t="s">
        <v>63</v>
      </c>
      <c r="T6" s="106" t="s">
        <v>65</v>
      </c>
      <c r="U6" s="84" t="s">
        <v>63</v>
      </c>
      <c r="V6" s="106" t="s">
        <v>67</v>
      </c>
      <c r="W6" s="106" t="s">
        <v>68</v>
      </c>
      <c r="X6" s="167" t="s">
        <v>69</v>
      </c>
    </row>
    <row r="7" ht="19.5" customHeight="1" spans="1:24">
      <c r="A7" s="29"/>
      <c r="B7" s="29"/>
      <c r="C7" s="29"/>
      <c r="D7" s="29"/>
      <c r="E7" s="29"/>
      <c r="F7" s="29"/>
      <c r="G7" s="29"/>
      <c r="H7" s="29"/>
      <c r="I7" s="29"/>
      <c r="J7" s="165" t="s">
        <v>189</v>
      </c>
      <c r="K7" s="9" t="s">
        <v>190</v>
      </c>
      <c r="L7" s="9" t="s">
        <v>191</v>
      </c>
      <c r="M7" s="9" t="s">
        <v>192</v>
      </c>
      <c r="N7" s="9" t="s">
        <v>193</v>
      </c>
      <c r="O7" s="9" t="s">
        <v>59</v>
      </c>
      <c r="P7" s="9" t="s">
        <v>60</v>
      </c>
      <c r="Q7" s="9" t="s">
        <v>61</v>
      </c>
      <c r="R7" s="29"/>
      <c r="S7" s="9" t="s">
        <v>58</v>
      </c>
      <c r="T7" s="9" t="s">
        <v>65</v>
      </c>
      <c r="U7" s="9" t="s">
        <v>194</v>
      </c>
      <c r="V7" s="9" t="s">
        <v>67</v>
      </c>
      <c r="W7" s="9" t="s">
        <v>68</v>
      </c>
      <c r="X7" s="9" t="s">
        <v>69</v>
      </c>
    </row>
    <row r="8" ht="37.5" customHeight="1" spans="1:24">
      <c r="A8" s="160"/>
      <c r="B8" s="19"/>
      <c r="C8" s="160"/>
      <c r="D8" s="160"/>
      <c r="E8" s="160"/>
      <c r="F8" s="160"/>
      <c r="G8" s="160"/>
      <c r="H8" s="160"/>
      <c r="I8" s="160"/>
      <c r="J8" s="166" t="s">
        <v>58</v>
      </c>
      <c r="K8" s="17" t="s">
        <v>195</v>
      </c>
      <c r="L8" s="17" t="s">
        <v>191</v>
      </c>
      <c r="M8" s="17" t="s">
        <v>192</v>
      </c>
      <c r="N8" s="17" t="s">
        <v>193</v>
      </c>
      <c r="O8" s="17" t="s">
        <v>191</v>
      </c>
      <c r="P8" s="17" t="s">
        <v>192</v>
      </c>
      <c r="Q8" s="17" t="s">
        <v>193</v>
      </c>
      <c r="R8" s="17" t="s">
        <v>62</v>
      </c>
      <c r="S8" s="17" t="s">
        <v>58</v>
      </c>
      <c r="T8" s="17" t="s">
        <v>65</v>
      </c>
      <c r="U8" s="17" t="s">
        <v>194</v>
      </c>
      <c r="V8" s="17" t="s">
        <v>67</v>
      </c>
      <c r="W8" s="17" t="s">
        <v>68</v>
      </c>
      <c r="X8" s="17" t="s">
        <v>69</v>
      </c>
    </row>
    <row r="9" customHeight="1" spans="1:24">
      <c r="A9" s="37">
        <v>1</v>
      </c>
      <c r="B9" s="37">
        <v>2</v>
      </c>
      <c r="C9" s="37">
        <v>3</v>
      </c>
      <c r="D9" s="37">
        <v>4</v>
      </c>
      <c r="E9" s="37">
        <v>5</v>
      </c>
      <c r="F9" s="37">
        <v>6</v>
      </c>
      <c r="G9" s="37">
        <v>7</v>
      </c>
      <c r="H9" s="37">
        <v>8</v>
      </c>
      <c r="I9" s="37">
        <v>9</v>
      </c>
      <c r="J9" s="37">
        <v>10</v>
      </c>
      <c r="K9" s="37">
        <v>11</v>
      </c>
      <c r="L9" s="37">
        <v>12</v>
      </c>
      <c r="M9" s="37">
        <v>13</v>
      </c>
      <c r="N9" s="37">
        <v>14</v>
      </c>
      <c r="O9" s="37">
        <v>15</v>
      </c>
      <c r="P9" s="37">
        <v>16</v>
      </c>
      <c r="Q9" s="37">
        <v>17</v>
      </c>
      <c r="R9" s="37">
        <v>18</v>
      </c>
      <c r="S9" s="37">
        <v>19</v>
      </c>
      <c r="T9" s="37">
        <v>20</v>
      </c>
      <c r="U9" s="37">
        <v>21</v>
      </c>
      <c r="V9" s="37">
        <v>22</v>
      </c>
      <c r="W9" s="37">
        <v>23</v>
      </c>
      <c r="X9" s="37">
        <v>24</v>
      </c>
    </row>
    <row r="10" ht="20.25" customHeight="1" spans="1:24">
      <c r="A10" s="161" t="s">
        <v>196</v>
      </c>
      <c r="B10" s="161" t="s">
        <v>70</v>
      </c>
      <c r="C10" s="161" t="s">
        <v>197</v>
      </c>
      <c r="D10" s="161" t="s">
        <v>198</v>
      </c>
      <c r="E10" s="161" t="s">
        <v>111</v>
      </c>
      <c r="F10" s="161" t="s">
        <v>112</v>
      </c>
      <c r="G10" s="161" t="s">
        <v>199</v>
      </c>
      <c r="H10" s="161" t="s">
        <v>200</v>
      </c>
      <c r="I10" s="122">
        <v>1775016</v>
      </c>
      <c r="J10" s="122">
        <v>1775016</v>
      </c>
      <c r="K10" s="122"/>
      <c r="L10" s="122"/>
      <c r="M10" s="122">
        <v>1775016</v>
      </c>
      <c r="N10" s="122"/>
      <c r="O10" s="122"/>
      <c r="P10" s="122"/>
      <c r="Q10" s="122"/>
      <c r="R10" s="122"/>
      <c r="S10" s="122"/>
      <c r="T10" s="122"/>
      <c r="U10" s="122"/>
      <c r="V10" s="122"/>
      <c r="W10" s="122"/>
      <c r="X10" s="122"/>
    </row>
    <row r="11" ht="20.25" customHeight="1" spans="1:24">
      <c r="A11" s="161" t="s">
        <v>196</v>
      </c>
      <c r="B11" s="161" t="s">
        <v>70</v>
      </c>
      <c r="C11" s="161" t="s">
        <v>197</v>
      </c>
      <c r="D11" s="161" t="s">
        <v>198</v>
      </c>
      <c r="E11" s="161" t="s">
        <v>111</v>
      </c>
      <c r="F11" s="161" t="s">
        <v>112</v>
      </c>
      <c r="G11" s="161" t="s">
        <v>201</v>
      </c>
      <c r="H11" s="161" t="s">
        <v>202</v>
      </c>
      <c r="I11" s="122">
        <v>276000</v>
      </c>
      <c r="J11" s="122">
        <v>276000</v>
      </c>
      <c r="K11" s="24"/>
      <c r="L11" s="24"/>
      <c r="M11" s="122">
        <v>276000</v>
      </c>
      <c r="N11" s="24"/>
      <c r="O11" s="122"/>
      <c r="P11" s="122"/>
      <c r="Q11" s="122"/>
      <c r="R11" s="122"/>
      <c r="S11" s="122"/>
      <c r="T11" s="122"/>
      <c r="U11" s="122"/>
      <c r="V11" s="122"/>
      <c r="W11" s="122"/>
      <c r="X11" s="122"/>
    </row>
    <row r="12" ht="20.25" customHeight="1" spans="1:24">
      <c r="A12" s="161" t="s">
        <v>196</v>
      </c>
      <c r="B12" s="161" t="s">
        <v>70</v>
      </c>
      <c r="C12" s="161" t="s">
        <v>197</v>
      </c>
      <c r="D12" s="161" t="s">
        <v>198</v>
      </c>
      <c r="E12" s="161" t="s">
        <v>111</v>
      </c>
      <c r="F12" s="161" t="s">
        <v>112</v>
      </c>
      <c r="G12" s="161" t="s">
        <v>201</v>
      </c>
      <c r="H12" s="161" t="s">
        <v>202</v>
      </c>
      <c r="I12" s="122">
        <v>288</v>
      </c>
      <c r="J12" s="122">
        <v>288</v>
      </c>
      <c r="K12" s="24"/>
      <c r="L12" s="24"/>
      <c r="M12" s="122">
        <v>288</v>
      </c>
      <c r="N12" s="24"/>
      <c r="O12" s="122"/>
      <c r="P12" s="122"/>
      <c r="Q12" s="122"/>
      <c r="R12" s="122"/>
      <c r="S12" s="122"/>
      <c r="T12" s="122"/>
      <c r="U12" s="122"/>
      <c r="V12" s="122"/>
      <c r="W12" s="122"/>
      <c r="X12" s="122"/>
    </row>
    <row r="13" ht="20.25" customHeight="1" spans="1:24">
      <c r="A13" s="161" t="s">
        <v>196</v>
      </c>
      <c r="B13" s="161" t="s">
        <v>70</v>
      </c>
      <c r="C13" s="161" t="s">
        <v>197</v>
      </c>
      <c r="D13" s="161" t="s">
        <v>198</v>
      </c>
      <c r="E13" s="161" t="s">
        <v>111</v>
      </c>
      <c r="F13" s="161" t="s">
        <v>112</v>
      </c>
      <c r="G13" s="161" t="s">
        <v>203</v>
      </c>
      <c r="H13" s="161" t="s">
        <v>204</v>
      </c>
      <c r="I13" s="122">
        <v>147918</v>
      </c>
      <c r="J13" s="122">
        <v>147918</v>
      </c>
      <c r="K13" s="24"/>
      <c r="L13" s="24"/>
      <c r="M13" s="122">
        <v>147918</v>
      </c>
      <c r="N13" s="24"/>
      <c r="O13" s="122"/>
      <c r="P13" s="122"/>
      <c r="Q13" s="122"/>
      <c r="R13" s="122"/>
      <c r="S13" s="122"/>
      <c r="T13" s="122"/>
      <c r="U13" s="122"/>
      <c r="V13" s="122"/>
      <c r="W13" s="122"/>
      <c r="X13" s="122"/>
    </row>
    <row r="14" ht="20.25" customHeight="1" spans="1:24">
      <c r="A14" s="161" t="s">
        <v>196</v>
      </c>
      <c r="B14" s="161" t="s">
        <v>70</v>
      </c>
      <c r="C14" s="161" t="s">
        <v>197</v>
      </c>
      <c r="D14" s="161" t="s">
        <v>198</v>
      </c>
      <c r="E14" s="161" t="s">
        <v>111</v>
      </c>
      <c r="F14" s="161" t="s">
        <v>112</v>
      </c>
      <c r="G14" s="161" t="s">
        <v>203</v>
      </c>
      <c r="H14" s="161" t="s">
        <v>204</v>
      </c>
      <c r="I14" s="122">
        <v>15000</v>
      </c>
      <c r="J14" s="122">
        <v>15000</v>
      </c>
      <c r="K14" s="24"/>
      <c r="L14" s="24"/>
      <c r="M14" s="122">
        <v>15000</v>
      </c>
      <c r="N14" s="24"/>
      <c r="O14" s="122"/>
      <c r="P14" s="122"/>
      <c r="Q14" s="122"/>
      <c r="R14" s="122"/>
      <c r="S14" s="122"/>
      <c r="T14" s="122"/>
      <c r="U14" s="122"/>
      <c r="V14" s="122"/>
      <c r="W14" s="122"/>
      <c r="X14" s="122"/>
    </row>
    <row r="15" ht="20.25" customHeight="1" spans="1:24">
      <c r="A15" s="161" t="s">
        <v>196</v>
      </c>
      <c r="B15" s="161" t="s">
        <v>70</v>
      </c>
      <c r="C15" s="161" t="s">
        <v>197</v>
      </c>
      <c r="D15" s="161" t="s">
        <v>198</v>
      </c>
      <c r="E15" s="161" t="s">
        <v>111</v>
      </c>
      <c r="F15" s="161" t="s">
        <v>112</v>
      </c>
      <c r="G15" s="161" t="s">
        <v>205</v>
      </c>
      <c r="H15" s="161" t="s">
        <v>206</v>
      </c>
      <c r="I15" s="122">
        <v>1811580</v>
      </c>
      <c r="J15" s="122">
        <v>1811580</v>
      </c>
      <c r="K15" s="24"/>
      <c r="L15" s="24"/>
      <c r="M15" s="122">
        <v>1811580</v>
      </c>
      <c r="N15" s="24"/>
      <c r="O15" s="122"/>
      <c r="P15" s="122"/>
      <c r="Q15" s="122"/>
      <c r="R15" s="122"/>
      <c r="S15" s="122"/>
      <c r="T15" s="122"/>
      <c r="U15" s="122"/>
      <c r="V15" s="122"/>
      <c r="W15" s="122"/>
      <c r="X15" s="122"/>
    </row>
    <row r="16" ht="20.25" customHeight="1" spans="1:24">
      <c r="A16" s="161" t="s">
        <v>196</v>
      </c>
      <c r="B16" s="161" t="s">
        <v>70</v>
      </c>
      <c r="C16" s="161" t="s">
        <v>197</v>
      </c>
      <c r="D16" s="161" t="s">
        <v>198</v>
      </c>
      <c r="E16" s="161" t="s">
        <v>111</v>
      </c>
      <c r="F16" s="161" t="s">
        <v>112</v>
      </c>
      <c r="G16" s="161" t="s">
        <v>205</v>
      </c>
      <c r="H16" s="161" t="s">
        <v>206</v>
      </c>
      <c r="I16" s="122">
        <v>489492</v>
      </c>
      <c r="J16" s="122">
        <v>489492</v>
      </c>
      <c r="K16" s="24"/>
      <c r="L16" s="24"/>
      <c r="M16" s="122">
        <v>489492</v>
      </c>
      <c r="N16" s="24"/>
      <c r="O16" s="122"/>
      <c r="P16" s="122"/>
      <c r="Q16" s="122"/>
      <c r="R16" s="122"/>
      <c r="S16" s="122"/>
      <c r="T16" s="122"/>
      <c r="U16" s="122"/>
      <c r="V16" s="122"/>
      <c r="W16" s="122"/>
      <c r="X16" s="122"/>
    </row>
    <row r="17" ht="20.25" customHeight="1" spans="1:24">
      <c r="A17" s="161" t="s">
        <v>196</v>
      </c>
      <c r="B17" s="161" t="s">
        <v>70</v>
      </c>
      <c r="C17" s="161" t="s">
        <v>207</v>
      </c>
      <c r="D17" s="161" t="s">
        <v>208</v>
      </c>
      <c r="E17" s="161" t="s">
        <v>103</v>
      </c>
      <c r="F17" s="161" t="s">
        <v>104</v>
      </c>
      <c r="G17" s="161" t="s">
        <v>209</v>
      </c>
      <c r="H17" s="161" t="s">
        <v>210</v>
      </c>
      <c r="I17" s="122">
        <v>752000</v>
      </c>
      <c r="J17" s="122">
        <v>752000</v>
      </c>
      <c r="K17" s="24"/>
      <c r="L17" s="24"/>
      <c r="M17" s="122">
        <v>752000</v>
      </c>
      <c r="N17" s="24"/>
      <c r="O17" s="122"/>
      <c r="P17" s="122"/>
      <c r="Q17" s="122"/>
      <c r="R17" s="122"/>
      <c r="S17" s="122"/>
      <c r="T17" s="122"/>
      <c r="U17" s="122"/>
      <c r="V17" s="122"/>
      <c r="W17" s="122"/>
      <c r="X17" s="122"/>
    </row>
    <row r="18" ht="20.25" customHeight="1" spans="1:24">
      <c r="A18" s="161" t="s">
        <v>196</v>
      </c>
      <c r="B18" s="161" t="s">
        <v>70</v>
      </c>
      <c r="C18" s="161" t="s">
        <v>207</v>
      </c>
      <c r="D18" s="161" t="s">
        <v>208</v>
      </c>
      <c r="E18" s="161" t="s">
        <v>105</v>
      </c>
      <c r="F18" s="161" t="s">
        <v>106</v>
      </c>
      <c r="G18" s="161" t="s">
        <v>211</v>
      </c>
      <c r="H18" s="161" t="s">
        <v>212</v>
      </c>
      <c r="I18" s="122">
        <v>345920</v>
      </c>
      <c r="J18" s="122">
        <v>345920</v>
      </c>
      <c r="K18" s="24"/>
      <c r="L18" s="24"/>
      <c r="M18" s="122">
        <v>345920</v>
      </c>
      <c r="N18" s="24"/>
      <c r="O18" s="122"/>
      <c r="P18" s="122"/>
      <c r="Q18" s="122"/>
      <c r="R18" s="122"/>
      <c r="S18" s="122"/>
      <c r="T18" s="122"/>
      <c r="U18" s="122"/>
      <c r="V18" s="122"/>
      <c r="W18" s="122"/>
      <c r="X18" s="122"/>
    </row>
    <row r="19" ht="20.25" customHeight="1" spans="1:24">
      <c r="A19" s="161" t="s">
        <v>196</v>
      </c>
      <c r="B19" s="161" t="s">
        <v>70</v>
      </c>
      <c r="C19" s="161" t="s">
        <v>207</v>
      </c>
      <c r="D19" s="161" t="s">
        <v>208</v>
      </c>
      <c r="E19" s="161" t="s">
        <v>119</v>
      </c>
      <c r="F19" s="161" t="s">
        <v>120</v>
      </c>
      <c r="G19" s="161" t="s">
        <v>213</v>
      </c>
      <c r="H19" s="161" t="s">
        <v>214</v>
      </c>
      <c r="I19" s="122">
        <v>355584</v>
      </c>
      <c r="J19" s="122">
        <v>355584</v>
      </c>
      <c r="K19" s="24"/>
      <c r="L19" s="24"/>
      <c r="M19" s="122">
        <v>355584</v>
      </c>
      <c r="N19" s="24"/>
      <c r="O19" s="122"/>
      <c r="P19" s="122"/>
      <c r="Q19" s="122"/>
      <c r="R19" s="122"/>
      <c r="S19" s="122"/>
      <c r="T19" s="122"/>
      <c r="U19" s="122"/>
      <c r="V19" s="122"/>
      <c r="W19" s="122"/>
      <c r="X19" s="122"/>
    </row>
    <row r="20" ht="20.25" customHeight="1" spans="1:24">
      <c r="A20" s="161" t="s">
        <v>196</v>
      </c>
      <c r="B20" s="161" t="s">
        <v>70</v>
      </c>
      <c r="C20" s="161" t="s">
        <v>207</v>
      </c>
      <c r="D20" s="161" t="s">
        <v>208</v>
      </c>
      <c r="E20" s="161" t="s">
        <v>121</v>
      </c>
      <c r="F20" s="161" t="s">
        <v>122</v>
      </c>
      <c r="G20" s="161" t="s">
        <v>215</v>
      </c>
      <c r="H20" s="161" t="s">
        <v>216</v>
      </c>
      <c r="I20" s="122">
        <v>207600</v>
      </c>
      <c r="J20" s="122">
        <v>207600</v>
      </c>
      <c r="K20" s="24"/>
      <c r="L20" s="24"/>
      <c r="M20" s="122">
        <v>207600</v>
      </c>
      <c r="N20" s="24"/>
      <c r="O20" s="122"/>
      <c r="P20" s="122"/>
      <c r="Q20" s="122"/>
      <c r="R20" s="122"/>
      <c r="S20" s="122"/>
      <c r="T20" s="122"/>
      <c r="U20" s="122"/>
      <c r="V20" s="122"/>
      <c r="W20" s="122"/>
      <c r="X20" s="122"/>
    </row>
    <row r="21" ht="20.25" customHeight="1" spans="1:24">
      <c r="A21" s="161" t="s">
        <v>196</v>
      </c>
      <c r="B21" s="161" t="s">
        <v>70</v>
      </c>
      <c r="C21" s="161" t="s">
        <v>207</v>
      </c>
      <c r="D21" s="161" t="s">
        <v>208</v>
      </c>
      <c r="E21" s="161" t="s">
        <v>111</v>
      </c>
      <c r="F21" s="161" t="s">
        <v>112</v>
      </c>
      <c r="G21" s="161" t="s">
        <v>217</v>
      </c>
      <c r="H21" s="161" t="s">
        <v>218</v>
      </c>
      <c r="I21" s="122">
        <v>30000</v>
      </c>
      <c r="J21" s="122">
        <v>30000</v>
      </c>
      <c r="K21" s="24"/>
      <c r="L21" s="24"/>
      <c r="M21" s="122">
        <v>30000</v>
      </c>
      <c r="N21" s="24"/>
      <c r="O21" s="122"/>
      <c r="P21" s="122"/>
      <c r="Q21" s="122"/>
      <c r="R21" s="122"/>
      <c r="S21" s="122"/>
      <c r="T21" s="122"/>
      <c r="U21" s="122"/>
      <c r="V21" s="122"/>
      <c r="W21" s="122"/>
      <c r="X21" s="122"/>
    </row>
    <row r="22" ht="20.25" customHeight="1" spans="1:24">
      <c r="A22" s="161" t="s">
        <v>196</v>
      </c>
      <c r="B22" s="161" t="s">
        <v>70</v>
      </c>
      <c r="C22" s="161" t="s">
        <v>207</v>
      </c>
      <c r="D22" s="161" t="s">
        <v>208</v>
      </c>
      <c r="E22" s="161" t="s">
        <v>123</v>
      </c>
      <c r="F22" s="161" t="s">
        <v>124</v>
      </c>
      <c r="G22" s="161" t="s">
        <v>217</v>
      </c>
      <c r="H22" s="161" t="s">
        <v>218</v>
      </c>
      <c r="I22" s="122">
        <v>51700</v>
      </c>
      <c r="J22" s="122">
        <v>51700</v>
      </c>
      <c r="K22" s="24"/>
      <c r="L22" s="24"/>
      <c r="M22" s="122">
        <v>51700</v>
      </c>
      <c r="N22" s="24"/>
      <c r="O22" s="122"/>
      <c r="P22" s="122"/>
      <c r="Q22" s="122"/>
      <c r="R22" s="122"/>
      <c r="S22" s="122"/>
      <c r="T22" s="122"/>
      <c r="U22" s="122"/>
      <c r="V22" s="122"/>
      <c r="W22" s="122"/>
      <c r="X22" s="122"/>
    </row>
    <row r="23" ht="20.25" customHeight="1" spans="1:24">
      <c r="A23" s="161" t="s">
        <v>196</v>
      </c>
      <c r="B23" s="161" t="s">
        <v>70</v>
      </c>
      <c r="C23" s="161" t="s">
        <v>207</v>
      </c>
      <c r="D23" s="161" t="s">
        <v>208</v>
      </c>
      <c r="E23" s="161" t="s">
        <v>123</v>
      </c>
      <c r="F23" s="161" t="s">
        <v>124</v>
      </c>
      <c r="G23" s="161" t="s">
        <v>217</v>
      </c>
      <c r="H23" s="161" t="s">
        <v>218</v>
      </c>
      <c r="I23" s="122">
        <v>34000</v>
      </c>
      <c r="J23" s="122">
        <v>34000</v>
      </c>
      <c r="K23" s="24"/>
      <c r="L23" s="24"/>
      <c r="M23" s="122">
        <v>34000</v>
      </c>
      <c r="N23" s="24"/>
      <c r="O23" s="122"/>
      <c r="P23" s="122"/>
      <c r="Q23" s="122"/>
      <c r="R23" s="122"/>
      <c r="S23" s="122"/>
      <c r="T23" s="122"/>
      <c r="U23" s="122"/>
      <c r="V23" s="122"/>
      <c r="W23" s="122"/>
      <c r="X23" s="122"/>
    </row>
    <row r="24" ht="20.25" customHeight="1" spans="1:24">
      <c r="A24" s="161" t="s">
        <v>196</v>
      </c>
      <c r="B24" s="161" t="s">
        <v>70</v>
      </c>
      <c r="C24" s="161" t="s">
        <v>219</v>
      </c>
      <c r="D24" s="161" t="s">
        <v>130</v>
      </c>
      <c r="E24" s="161" t="s">
        <v>129</v>
      </c>
      <c r="F24" s="161" t="s">
        <v>130</v>
      </c>
      <c r="G24" s="161" t="s">
        <v>220</v>
      </c>
      <c r="H24" s="161" t="s">
        <v>130</v>
      </c>
      <c r="I24" s="122">
        <v>805000</v>
      </c>
      <c r="J24" s="122">
        <v>805000</v>
      </c>
      <c r="K24" s="24"/>
      <c r="L24" s="24"/>
      <c r="M24" s="122">
        <v>805000</v>
      </c>
      <c r="N24" s="24"/>
      <c r="O24" s="122"/>
      <c r="P24" s="122"/>
      <c r="Q24" s="122"/>
      <c r="R24" s="122"/>
      <c r="S24" s="122"/>
      <c r="T24" s="122"/>
      <c r="U24" s="122"/>
      <c r="V24" s="122"/>
      <c r="W24" s="122"/>
      <c r="X24" s="122"/>
    </row>
    <row r="25" ht="20.25" customHeight="1" spans="1:24">
      <c r="A25" s="161" t="s">
        <v>196</v>
      </c>
      <c r="B25" s="161" t="s">
        <v>70</v>
      </c>
      <c r="C25" s="161" t="s">
        <v>221</v>
      </c>
      <c r="D25" s="161" t="s">
        <v>222</v>
      </c>
      <c r="E25" s="161" t="s">
        <v>111</v>
      </c>
      <c r="F25" s="161" t="s">
        <v>112</v>
      </c>
      <c r="G25" s="161" t="s">
        <v>223</v>
      </c>
      <c r="H25" s="161" t="s">
        <v>222</v>
      </c>
      <c r="I25" s="122">
        <v>35880</v>
      </c>
      <c r="J25" s="122">
        <v>35880</v>
      </c>
      <c r="K25" s="24"/>
      <c r="L25" s="24"/>
      <c r="M25" s="122">
        <v>35880</v>
      </c>
      <c r="N25" s="24"/>
      <c r="O25" s="122"/>
      <c r="P25" s="122"/>
      <c r="Q25" s="122"/>
      <c r="R25" s="122"/>
      <c r="S25" s="122"/>
      <c r="T25" s="122"/>
      <c r="U25" s="122"/>
      <c r="V25" s="122"/>
      <c r="W25" s="122"/>
      <c r="X25" s="122"/>
    </row>
    <row r="26" ht="20.25" customHeight="1" spans="1:24">
      <c r="A26" s="161" t="s">
        <v>196</v>
      </c>
      <c r="B26" s="161" t="s">
        <v>70</v>
      </c>
      <c r="C26" s="161" t="s">
        <v>224</v>
      </c>
      <c r="D26" s="161" t="s">
        <v>225</v>
      </c>
      <c r="E26" s="161" t="s">
        <v>101</v>
      </c>
      <c r="F26" s="161" t="s">
        <v>102</v>
      </c>
      <c r="G26" s="161" t="s">
        <v>226</v>
      </c>
      <c r="H26" s="161" t="s">
        <v>227</v>
      </c>
      <c r="I26" s="122">
        <v>2400</v>
      </c>
      <c r="J26" s="122">
        <v>2400</v>
      </c>
      <c r="K26" s="24"/>
      <c r="L26" s="24"/>
      <c r="M26" s="122">
        <v>2400</v>
      </c>
      <c r="N26" s="24"/>
      <c r="O26" s="122"/>
      <c r="P26" s="122"/>
      <c r="Q26" s="122"/>
      <c r="R26" s="122"/>
      <c r="S26" s="122"/>
      <c r="T26" s="122"/>
      <c r="U26" s="122"/>
      <c r="V26" s="122"/>
      <c r="W26" s="122"/>
      <c r="X26" s="122"/>
    </row>
    <row r="27" ht="20.25" customHeight="1" spans="1:24">
      <c r="A27" s="161" t="s">
        <v>196</v>
      </c>
      <c r="B27" s="161" t="s">
        <v>70</v>
      </c>
      <c r="C27" s="161" t="s">
        <v>224</v>
      </c>
      <c r="D27" s="161" t="s">
        <v>225</v>
      </c>
      <c r="E27" s="161" t="s">
        <v>111</v>
      </c>
      <c r="F27" s="161" t="s">
        <v>112</v>
      </c>
      <c r="G27" s="161" t="s">
        <v>226</v>
      </c>
      <c r="H27" s="161" t="s">
        <v>227</v>
      </c>
      <c r="I27" s="122">
        <v>138000</v>
      </c>
      <c r="J27" s="122">
        <v>138000</v>
      </c>
      <c r="K27" s="24"/>
      <c r="L27" s="24"/>
      <c r="M27" s="122">
        <v>138000</v>
      </c>
      <c r="N27" s="24"/>
      <c r="O27" s="122"/>
      <c r="P27" s="122"/>
      <c r="Q27" s="122"/>
      <c r="R27" s="122"/>
      <c r="S27" s="122"/>
      <c r="T27" s="122"/>
      <c r="U27" s="122"/>
      <c r="V27" s="122"/>
      <c r="W27" s="122"/>
      <c r="X27" s="122"/>
    </row>
    <row r="28" ht="20.25" customHeight="1" spans="1:24">
      <c r="A28" s="161" t="s">
        <v>196</v>
      </c>
      <c r="B28" s="161" t="s">
        <v>70</v>
      </c>
      <c r="C28" s="161" t="s">
        <v>228</v>
      </c>
      <c r="D28" s="161" t="s">
        <v>229</v>
      </c>
      <c r="E28" s="161" t="s">
        <v>111</v>
      </c>
      <c r="F28" s="161" t="s">
        <v>112</v>
      </c>
      <c r="G28" s="161" t="s">
        <v>230</v>
      </c>
      <c r="H28" s="161" t="s">
        <v>231</v>
      </c>
      <c r="I28" s="122">
        <v>15390</v>
      </c>
      <c r="J28" s="122">
        <v>15390</v>
      </c>
      <c r="K28" s="24"/>
      <c r="L28" s="24"/>
      <c r="M28" s="122">
        <v>15390</v>
      </c>
      <c r="N28" s="24"/>
      <c r="O28" s="122"/>
      <c r="P28" s="122"/>
      <c r="Q28" s="122"/>
      <c r="R28" s="122"/>
      <c r="S28" s="122"/>
      <c r="T28" s="122"/>
      <c r="U28" s="122"/>
      <c r="V28" s="122"/>
      <c r="W28" s="122"/>
      <c r="X28" s="122"/>
    </row>
    <row r="29" ht="20.25" customHeight="1" spans="1:24">
      <c r="A29" s="161" t="s">
        <v>196</v>
      </c>
      <c r="B29" s="161" t="s">
        <v>70</v>
      </c>
      <c r="C29" s="161" t="s">
        <v>232</v>
      </c>
      <c r="D29" s="161" t="s">
        <v>233</v>
      </c>
      <c r="E29" s="161" t="s">
        <v>111</v>
      </c>
      <c r="F29" s="161" t="s">
        <v>112</v>
      </c>
      <c r="G29" s="161" t="s">
        <v>205</v>
      </c>
      <c r="H29" s="161" t="s">
        <v>206</v>
      </c>
      <c r="I29" s="122">
        <v>828000</v>
      </c>
      <c r="J29" s="122">
        <v>828000</v>
      </c>
      <c r="K29" s="24"/>
      <c r="L29" s="24"/>
      <c r="M29" s="122">
        <v>828000</v>
      </c>
      <c r="N29" s="24"/>
      <c r="O29" s="122"/>
      <c r="P29" s="122"/>
      <c r="Q29" s="122"/>
      <c r="R29" s="122"/>
      <c r="S29" s="122"/>
      <c r="T29" s="122"/>
      <c r="U29" s="122"/>
      <c r="V29" s="122"/>
      <c r="W29" s="122"/>
      <c r="X29" s="122"/>
    </row>
    <row r="30" ht="20.25" customHeight="1" spans="1:24">
      <c r="A30" s="161" t="s">
        <v>196</v>
      </c>
      <c r="B30" s="161" t="s">
        <v>70</v>
      </c>
      <c r="C30" s="161" t="s">
        <v>234</v>
      </c>
      <c r="D30" s="161" t="s">
        <v>235</v>
      </c>
      <c r="E30" s="161" t="s">
        <v>101</v>
      </c>
      <c r="F30" s="161" t="s">
        <v>102</v>
      </c>
      <c r="G30" s="161" t="s">
        <v>236</v>
      </c>
      <c r="H30" s="161" t="s">
        <v>237</v>
      </c>
      <c r="I30" s="122">
        <v>20400</v>
      </c>
      <c r="J30" s="122">
        <v>20400</v>
      </c>
      <c r="K30" s="24"/>
      <c r="L30" s="24"/>
      <c r="M30" s="122">
        <v>20400</v>
      </c>
      <c r="N30" s="24"/>
      <c r="O30" s="122"/>
      <c r="P30" s="122"/>
      <c r="Q30" s="122"/>
      <c r="R30" s="122"/>
      <c r="S30" s="122"/>
      <c r="T30" s="122"/>
      <c r="U30" s="122"/>
      <c r="V30" s="122"/>
      <c r="W30" s="122"/>
      <c r="X30" s="122"/>
    </row>
    <row r="31" ht="17.25" customHeight="1" spans="1:24">
      <c r="A31" s="161" t="s">
        <v>196</v>
      </c>
      <c r="B31" s="161" t="s">
        <v>70</v>
      </c>
      <c r="C31" s="161" t="s">
        <v>238</v>
      </c>
      <c r="D31" s="161" t="s">
        <v>239</v>
      </c>
      <c r="E31" s="161" t="s">
        <v>101</v>
      </c>
      <c r="F31" s="161" t="s">
        <v>102</v>
      </c>
      <c r="G31" s="161" t="s">
        <v>226</v>
      </c>
      <c r="H31" s="161" t="s">
        <v>227</v>
      </c>
      <c r="I31" s="122">
        <v>400</v>
      </c>
      <c r="J31" s="122">
        <v>400</v>
      </c>
      <c r="K31" s="24"/>
      <c r="L31" s="24"/>
      <c r="M31" s="122">
        <v>400</v>
      </c>
      <c r="N31" s="24"/>
      <c r="O31" s="122"/>
      <c r="P31" s="122"/>
      <c r="Q31" s="122"/>
      <c r="R31" s="122"/>
      <c r="S31" s="122"/>
      <c r="T31" s="122"/>
      <c r="U31" s="122"/>
      <c r="V31" s="122"/>
      <c r="W31" s="122"/>
      <c r="X31" s="122"/>
    </row>
    <row r="32" customHeight="1" spans="1:24">
      <c r="A32" s="150" t="s">
        <v>169</v>
      </c>
      <c r="B32" s="151"/>
      <c r="C32" s="162"/>
      <c r="D32" s="162"/>
      <c r="E32" s="162"/>
      <c r="F32" s="162"/>
      <c r="G32" s="162"/>
      <c r="H32" s="163"/>
      <c r="I32" s="122">
        <v>8137568</v>
      </c>
      <c r="J32" s="122">
        <v>8137568</v>
      </c>
      <c r="K32" s="122"/>
      <c r="L32" s="122"/>
      <c r="M32" s="122">
        <v>8137568</v>
      </c>
      <c r="N32" s="122"/>
      <c r="O32" s="122"/>
      <c r="P32" s="122"/>
      <c r="Q32" s="122"/>
      <c r="R32" s="122"/>
      <c r="S32" s="122"/>
      <c r="T32" s="122"/>
      <c r="U32" s="122"/>
      <c r="V32" s="122"/>
      <c r="W32" s="122"/>
      <c r="X32" s="122"/>
    </row>
  </sheetData>
  <mergeCells count="31">
    <mergeCell ref="A3:X3"/>
    <mergeCell ref="A4:H4"/>
    <mergeCell ref="I5:X5"/>
    <mergeCell ref="J6:N6"/>
    <mergeCell ref="O6:Q6"/>
    <mergeCell ref="S6:X6"/>
    <mergeCell ref="A32:H32"/>
    <mergeCell ref="A5:A8"/>
    <mergeCell ref="B5:B8"/>
    <mergeCell ref="C5:C8"/>
    <mergeCell ref="D5:D8"/>
    <mergeCell ref="E5:E8"/>
    <mergeCell ref="F5:F8"/>
    <mergeCell ref="G5:G8"/>
    <mergeCell ref="H5:H8"/>
    <mergeCell ref="I6:I8"/>
    <mergeCell ref="J7:J8"/>
    <mergeCell ref="K7:K8"/>
    <mergeCell ref="L7:L8"/>
    <mergeCell ref="M7:M8"/>
    <mergeCell ref="N7:N8"/>
    <mergeCell ref="O7:O8"/>
    <mergeCell ref="P7:P8"/>
    <mergeCell ref="Q7:Q8"/>
    <mergeCell ref="R6:R8"/>
    <mergeCell ref="S7:S8"/>
    <mergeCell ref="T7:T8"/>
    <mergeCell ref="U7:U8"/>
    <mergeCell ref="V7:V8"/>
    <mergeCell ref="W7:W8"/>
    <mergeCell ref="X7:X8"/>
  </mergeCells>
  <printOptions horizontalCentered="1"/>
  <pageMargins left="0.37" right="0.37" top="0.56" bottom="0.56" header="0.48" footer="0.48"/>
  <pageSetup paperSize="9" scale="56"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8"/>
  <sheetViews>
    <sheetView showZeros="0" workbookViewId="0">
      <pane ySplit="1" topLeftCell="A2" activePane="bottomLeft" state="frozen"/>
      <selection/>
      <selection pane="bottomLeft" activeCell="D19" sqref="D19"/>
    </sheetView>
  </sheetViews>
  <sheetFormatPr defaultColWidth="9.14166666666667" defaultRowHeight="14.25" customHeight="1"/>
  <cols>
    <col min="1" max="1" width="10.2833333333333" customWidth="1"/>
    <col min="2" max="2" width="13.425" customWidth="1"/>
    <col min="3" max="3" width="32.85" customWidth="1"/>
    <col min="4" max="4" width="23.85" customWidth="1"/>
    <col min="5" max="5" width="11.1416666666667" customWidth="1"/>
    <col min="6" max="6" width="17.7083333333333" customWidth="1"/>
    <col min="7" max="7" width="9.85" customWidth="1"/>
    <col min="8" max="8" width="17.7083333333333" customWidth="1"/>
    <col min="9" max="13" width="20" customWidth="1"/>
    <col min="14" max="14" width="12.2833333333333" customWidth="1"/>
    <col min="15" max="15" width="12.7083333333333" customWidth="1"/>
    <col min="16" max="16" width="11.1416666666667" customWidth="1"/>
    <col min="17" max="21" width="19.85" customWidth="1"/>
    <col min="22" max="22" width="20" customWidth="1"/>
    <col min="23" max="23" width="19.8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2:23">
      <c r="B2" s="149"/>
      <c r="E2" s="2"/>
      <c r="F2" s="2"/>
      <c r="G2" s="2"/>
      <c r="H2" s="2"/>
      <c r="U2" s="149"/>
      <c r="W2" s="156" t="s">
        <v>240</v>
      </c>
    </row>
    <row r="3" ht="46.5" customHeight="1" spans="1:23">
      <c r="A3" s="4" t="str">
        <f>"2025"&amp;"年部门项目支出预算表"</f>
        <v>2025年部门项目支出预算表</v>
      </c>
      <c r="B3" s="4"/>
      <c r="C3" s="4"/>
      <c r="D3" s="4"/>
      <c r="E3" s="4"/>
      <c r="F3" s="4"/>
      <c r="G3" s="4"/>
      <c r="H3" s="4"/>
      <c r="I3" s="4"/>
      <c r="J3" s="4"/>
      <c r="K3" s="4"/>
      <c r="L3" s="4"/>
      <c r="M3" s="4"/>
      <c r="N3" s="4"/>
      <c r="O3" s="4"/>
      <c r="P3" s="4"/>
      <c r="Q3" s="4"/>
      <c r="R3" s="4"/>
      <c r="S3" s="4"/>
      <c r="T3" s="4"/>
      <c r="U3" s="4"/>
      <c r="V3" s="4"/>
      <c r="W3" s="4"/>
    </row>
    <row r="4" ht="13.5" customHeight="1" spans="1:23">
      <c r="A4" s="5" t="s">
        <v>1</v>
      </c>
      <c r="B4" s="6"/>
      <c r="C4" s="6"/>
      <c r="D4" s="6"/>
      <c r="E4" s="6"/>
      <c r="F4" s="6"/>
      <c r="G4" s="6"/>
      <c r="H4" s="6"/>
      <c r="I4" s="7"/>
      <c r="J4" s="7"/>
      <c r="K4" s="7"/>
      <c r="L4" s="7"/>
      <c r="M4" s="7"/>
      <c r="N4" s="7"/>
      <c r="O4" s="7"/>
      <c r="P4" s="7"/>
      <c r="Q4" s="7"/>
      <c r="U4" s="149"/>
      <c r="W4" s="129" t="s">
        <v>2</v>
      </c>
    </row>
    <row r="5" ht="21.75" customHeight="1" spans="1:23">
      <c r="A5" s="9" t="s">
        <v>241</v>
      </c>
      <c r="B5" s="10" t="s">
        <v>180</v>
      </c>
      <c r="C5" s="9" t="s">
        <v>181</v>
      </c>
      <c r="D5" s="9" t="s">
        <v>242</v>
      </c>
      <c r="E5" s="10" t="s">
        <v>182</v>
      </c>
      <c r="F5" s="10" t="s">
        <v>183</v>
      </c>
      <c r="G5" s="10" t="s">
        <v>243</v>
      </c>
      <c r="H5" s="10" t="s">
        <v>244</v>
      </c>
      <c r="I5" s="28" t="s">
        <v>56</v>
      </c>
      <c r="J5" s="11" t="s">
        <v>245</v>
      </c>
      <c r="K5" s="12"/>
      <c r="L5" s="12"/>
      <c r="M5" s="13"/>
      <c r="N5" s="11" t="s">
        <v>188</v>
      </c>
      <c r="O5" s="12"/>
      <c r="P5" s="13"/>
      <c r="Q5" s="10" t="s">
        <v>62</v>
      </c>
      <c r="R5" s="11" t="s">
        <v>63</v>
      </c>
      <c r="S5" s="12"/>
      <c r="T5" s="12"/>
      <c r="U5" s="12"/>
      <c r="V5" s="12"/>
      <c r="W5" s="13"/>
    </row>
    <row r="6" ht="21.75" customHeight="1" spans="1:23">
      <c r="A6" s="14"/>
      <c r="B6" s="29"/>
      <c r="C6" s="14"/>
      <c r="D6" s="14"/>
      <c r="E6" s="15"/>
      <c r="F6" s="15"/>
      <c r="G6" s="15"/>
      <c r="H6" s="15"/>
      <c r="I6" s="29"/>
      <c r="J6" s="152" t="s">
        <v>59</v>
      </c>
      <c r="K6" s="153"/>
      <c r="L6" s="10" t="s">
        <v>60</v>
      </c>
      <c r="M6" s="10" t="s">
        <v>61</v>
      </c>
      <c r="N6" s="10" t="s">
        <v>59</v>
      </c>
      <c r="O6" s="10" t="s">
        <v>60</v>
      </c>
      <c r="P6" s="10" t="s">
        <v>61</v>
      </c>
      <c r="Q6" s="15"/>
      <c r="R6" s="10" t="s">
        <v>58</v>
      </c>
      <c r="S6" s="10" t="s">
        <v>65</v>
      </c>
      <c r="T6" s="10" t="s">
        <v>194</v>
      </c>
      <c r="U6" s="10" t="s">
        <v>67</v>
      </c>
      <c r="V6" s="10" t="s">
        <v>68</v>
      </c>
      <c r="W6" s="10" t="s">
        <v>69</v>
      </c>
    </row>
    <row r="7" ht="21" customHeight="1" spans="1:23">
      <c r="A7" s="29"/>
      <c r="B7" s="29"/>
      <c r="C7" s="29"/>
      <c r="D7" s="29"/>
      <c r="E7" s="29"/>
      <c r="F7" s="29"/>
      <c r="G7" s="29"/>
      <c r="H7" s="29"/>
      <c r="I7" s="29"/>
      <c r="J7" s="154" t="s">
        <v>58</v>
      </c>
      <c r="K7" s="155"/>
      <c r="L7" s="29"/>
      <c r="M7" s="29"/>
      <c r="N7" s="29"/>
      <c r="O7" s="29"/>
      <c r="P7" s="29"/>
      <c r="Q7" s="29"/>
      <c r="R7" s="29"/>
      <c r="S7" s="29"/>
      <c r="T7" s="29"/>
      <c r="U7" s="29"/>
      <c r="V7" s="29"/>
      <c r="W7" s="29"/>
    </row>
    <row r="8" ht="39.75" customHeight="1" spans="1:23">
      <c r="A8" s="17"/>
      <c r="B8" s="19"/>
      <c r="C8" s="17"/>
      <c r="D8" s="17"/>
      <c r="E8" s="18"/>
      <c r="F8" s="18"/>
      <c r="G8" s="18"/>
      <c r="H8" s="18"/>
      <c r="I8" s="19"/>
      <c r="J8" s="68" t="s">
        <v>58</v>
      </c>
      <c r="K8" s="68" t="s">
        <v>246</v>
      </c>
      <c r="L8" s="18"/>
      <c r="M8" s="18"/>
      <c r="N8" s="18"/>
      <c r="O8" s="18"/>
      <c r="P8" s="18"/>
      <c r="Q8" s="18"/>
      <c r="R8" s="18"/>
      <c r="S8" s="18"/>
      <c r="T8" s="18"/>
      <c r="U8" s="19"/>
      <c r="V8" s="18"/>
      <c r="W8" s="18"/>
    </row>
    <row r="9" ht="15" customHeight="1" spans="1:23">
      <c r="A9" s="20">
        <v>1</v>
      </c>
      <c r="B9" s="20">
        <v>2</v>
      </c>
      <c r="C9" s="20">
        <v>3</v>
      </c>
      <c r="D9" s="20">
        <v>4</v>
      </c>
      <c r="E9" s="20">
        <v>5</v>
      </c>
      <c r="F9" s="20">
        <v>6</v>
      </c>
      <c r="G9" s="20">
        <v>7</v>
      </c>
      <c r="H9" s="20">
        <v>8</v>
      </c>
      <c r="I9" s="20">
        <v>9</v>
      </c>
      <c r="J9" s="20">
        <v>10</v>
      </c>
      <c r="K9" s="20">
        <v>11</v>
      </c>
      <c r="L9" s="37">
        <v>12</v>
      </c>
      <c r="M9" s="37">
        <v>13</v>
      </c>
      <c r="N9" s="37">
        <v>14</v>
      </c>
      <c r="O9" s="37">
        <v>15</v>
      </c>
      <c r="P9" s="37">
        <v>16</v>
      </c>
      <c r="Q9" s="37">
        <v>17</v>
      </c>
      <c r="R9" s="37">
        <v>18</v>
      </c>
      <c r="S9" s="37">
        <v>19</v>
      </c>
      <c r="T9" s="37">
        <v>20</v>
      </c>
      <c r="U9" s="20">
        <v>21</v>
      </c>
      <c r="V9" s="37">
        <v>22</v>
      </c>
      <c r="W9" s="20">
        <v>23</v>
      </c>
    </row>
    <row r="10" ht="21.75" customHeight="1" spans="1:23">
      <c r="A10" s="146" t="s">
        <v>247</v>
      </c>
      <c r="B10" s="146" t="s">
        <v>248</v>
      </c>
      <c r="C10" s="146" t="s">
        <v>249</v>
      </c>
      <c r="D10" s="146" t="s">
        <v>70</v>
      </c>
      <c r="E10" s="146" t="s">
        <v>111</v>
      </c>
      <c r="F10" s="146" t="s">
        <v>112</v>
      </c>
      <c r="G10" s="146" t="s">
        <v>205</v>
      </c>
      <c r="H10" s="146" t="s">
        <v>206</v>
      </c>
      <c r="I10" s="122">
        <v>2700000</v>
      </c>
      <c r="J10" s="122"/>
      <c r="K10" s="122"/>
      <c r="L10" s="122"/>
      <c r="M10" s="122"/>
      <c r="N10" s="122"/>
      <c r="O10" s="122"/>
      <c r="P10" s="122"/>
      <c r="Q10" s="122"/>
      <c r="R10" s="122">
        <v>2700000</v>
      </c>
      <c r="S10" s="122">
        <v>2700000</v>
      </c>
      <c r="T10" s="122"/>
      <c r="U10" s="122"/>
      <c r="V10" s="122"/>
      <c r="W10" s="122"/>
    </row>
    <row r="11" ht="21.75" customHeight="1" spans="1:23">
      <c r="A11" s="146" t="s">
        <v>250</v>
      </c>
      <c r="B11" s="146" t="s">
        <v>251</v>
      </c>
      <c r="C11" s="146" t="s">
        <v>252</v>
      </c>
      <c r="D11" s="146" t="s">
        <v>70</v>
      </c>
      <c r="E11" s="146" t="s">
        <v>111</v>
      </c>
      <c r="F11" s="146" t="s">
        <v>112</v>
      </c>
      <c r="G11" s="146" t="s">
        <v>205</v>
      </c>
      <c r="H11" s="146" t="s">
        <v>206</v>
      </c>
      <c r="I11" s="122">
        <v>800000</v>
      </c>
      <c r="J11" s="122"/>
      <c r="K11" s="122"/>
      <c r="L11" s="122"/>
      <c r="M11" s="122"/>
      <c r="N11" s="122"/>
      <c r="O11" s="122"/>
      <c r="P11" s="122"/>
      <c r="Q11" s="122"/>
      <c r="R11" s="122">
        <v>800000</v>
      </c>
      <c r="S11" s="122">
        <v>800000</v>
      </c>
      <c r="T11" s="122"/>
      <c r="U11" s="122"/>
      <c r="V11" s="122"/>
      <c r="W11" s="122"/>
    </row>
    <row r="12" ht="21.75" customHeight="1" spans="1:23">
      <c r="A12" s="146" t="s">
        <v>250</v>
      </c>
      <c r="B12" s="146" t="s">
        <v>251</v>
      </c>
      <c r="C12" s="146" t="s">
        <v>252</v>
      </c>
      <c r="D12" s="146" t="s">
        <v>70</v>
      </c>
      <c r="E12" s="146" t="s">
        <v>111</v>
      </c>
      <c r="F12" s="146" t="s">
        <v>112</v>
      </c>
      <c r="G12" s="146" t="s">
        <v>253</v>
      </c>
      <c r="H12" s="146" t="s">
        <v>254</v>
      </c>
      <c r="I12" s="122">
        <v>1080000</v>
      </c>
      <c r="J12" s="122"/>
      <c r="K12" s="122"/>
      <c r="L12" s="122"/>
      <c r="M12" s="122"/>
      <c r="N12" s="122"/>
      <c r="O12" s="122"/>
      <c r="P12" s="122"/>
      <c r="Q12" s="122"/>
      <c r="R12" s="122">
        <v>1080000</v>
      </c>
      <c r="S12" s="122">
        <v>1080000</v>
      </c>
      <c r="T12" s="122"/>
      <c r="U12" s="122"/>
      <c r="V12" s="122"/>
      <c r="W12" s="122"/>
    </row>
    <row r="13" ht="21.75" customHeight="1" spans="1:23">
      <c r="A13" s="146" t="s">
        <v>255</v>
      </c>
      <c r="B13" s="146" t="s">
        <v>256</v>
      </c>
      <c r="C13" s="146" t="s">
        <v>257</v>
      </c>
      <c r="D13" s="146" t="s">
        <v>70</v>
      </c>
      <c r="E13" s="146" t="s">
        <v>111</v>
      </c>
      <c r="F13" s="146" t="s">
        <v>112</v>
      </c>
      <c r="G13" s="146" t="s">
        <v>258</v>
      </c>
      <c r="H13" s="146" t="s">
        <v>259</v>
      </c>
      <c r="I13" s="122">
        <v>261540</v>
      </c>
      <c r="J13" s="122"/>
      <c r="K13" s="122"/>
      <c r="L13" s="122"/>
      <c r="M13" s="122"/>
      <c r="N13" s="122"/>
      <c r="O13" s="122"/>
      <c r="P13" s="122"/>
      <c r="Q13" s="122"/>
      <c r="R13" s="122">
        <v>261540</v>
      </c>
      <c r="S13" s="122">
        <v>261540</v>
      </c>
      <c r="T13" s="122"/>
      <c r="U13" s="122"/>
      <c r="V13" s="122"/>
      <c r="W13" s="122"/>
    </row>
    <row r="14" ht="21.75" customHeight="1" spans="1:23">
      <c r="A14" s="146" t="s">
        <v>255</v>
      </c>
      <c r="B14" s="146" t="s">
        <v>256</v>
      </c>
      <c r="C14" s="146" t="s">
        <v>257</v>
      </c>
      <c r="D14" s="146" t="s">
        <v>70</v>
      </c>
      <c r="E14" s="146" t="s">
        <v>111</v>
      </c>
      <c r="F14" s="146" t="s">
        <v>112</v>
      </c>
      <c r="G14" s="146" t="s">
        <v>260</v>
      </c>
      <c r="H14" s="146" t="s">
        <v>261</v>
      </c>
      <c r="I14" s="122">
        <v>2000</v>
      </c>
      <c r="J14" s="122"/>
      <c r="K14" s="122"/>
      <c r="L14" s="122"/>
      <c r="M14" s="122"/>
      <c r="N14" s="122"/>
      <c r="O14" s="122"/>
      <c r="P14" s="122"/>
      <c r="Q14" s="122"/>
      <c r="R14" s="122">
        <v>2000</v>
      </c>
      <c r="S14" s="122">
        <v>2000</v>
      </c>
      <c r="T14" s="122"/>
      <c r="U14" s="122"/>
      <c r="V14" s="122"/>
      <c r="W14" s="122"/>
    </row>
    <row r="15" ht="21.75" customHeight="1" spans="1:23">
      <c r="A15" s="146" t="s">
        <v>255</v>
      </c>
      <c r="B15" s="146" t="s">
        <v>256</v>
      </c>
      <c r="C15" s="146" t="s">
        <v>257</v>
      </c>
      <c r="D15" s="146" t="s">
        <v>70</v>
      </c>
      <c r="E15" s="146" t="s">
        <v>111</v>
      </c>
      <c r="F15" s="146" t="s">
        <v>112</v>
      </c>
      <c r="G15" s="146" t="s">
        <v>262</v>
      </c>
      <c r="H15" s="146" t="s">
        <v>263</v>
      </c>
      <c r="I15" s="122">
        <v>64362</v>
      </c>
      <c r="J15" s="122"/>
      <c r="K15" s="122"/>
      <c r="L15" s="122"/>
      <c r="M15" s="122"/>
      <c r="N15" s="122"/>
      <c r="O15" s="122"/>
      <c r="P15" s="122"/>
      <c r="Q15" s="122"/>
      <c r="R15" s="122">
        <v>64362</v>
      </c>
      <c r="S15" s="122">
        <v>64362</v>
      </c>
      <c r="T15" s="122"/>
      <c r="U15" s="122"/>
      <c r="V15" s="122"/>
      <c r="W15" s="122"/>
    </row>
    <row r="16" ht="21.75" customHeight="1" spans="1:23">
      <c r="A16" s="146" t="s">
        <v>255</v>
      </c>
      <c r="B16" s="146" t="s">
        <v>256</v>
      </c>
      <c r="C16" s="146" t="s">
        <v>257</v>
      </c>
      <c r="D16" s="146" t="s">
        <v>70</v>
      </c>
      <c r="E16" s="146" t="s">
        <v>111</v>
      </c>
      <c r="F16" s="146" t="s">
        <v>112</v>
      </c>
      <c r="G16" s="146" t="s">
        <v>264</v>
      </c>
      <c r="H16" s="146" t="s">
        <v>265</v>
      </c>
      <c r="I16" s="122">
        <v>36082</v>
      </c>
      <c r="J16" s="122"/>
      <c r="K16" s="122"/>
      <c r="L16" s="122"/>
      <c r="M16" s="122"/>
      <c r="N16" s="122"/>
      <c r="O16" s="122"/>
      <c r="P16" s="122"/>
      <c r="Q16" s="122"/>
      <c r="R16" s="122">
        <v>36082</v>
      </c>
      <c r="S16" s="122">
        <v>36082</v>
      </c>
      <c r="T16" s="122"/>
      <c r="U16" s="122"/>
      <c r="V16" s="122"/>
      <c r="W16" s="122"/>
    </row>
    <row r="17" ht="21.75" customHeight="1" spans="1:23">
      <c r="A17" s="146" t="s">
        <v>255</v>
      </c>
      <c r="B17" s="146" t="s">
        <v>256</v>
      </c>
      <c r="C17" s="146" t="s">
        <v>257</v>
      </c>
      <c r="D17" s="146" t="s">
        <v>70</v>
      </c>
      <c r="E17" s="146" t="s">
        <v>111</v>
      </c>
      <c r="F17" s="146" t="s">
        <v>112</v>
      </c>
      <c r="G17" s="146" t="s">
        <v>266</v>
      </c>
      <c r="H17" s="146" t="s">
        <v>267</v>
      </c>
      <c r="I17" s="122">
        <v>74160</v>
      </c>
      <c r="J17" s="122"/>
      <c r="K17" s="122"/>
      <c r="L17" s="122"/>
      <c r="M17" s="122"/>
      <c r="N17" s="122"/>
      <c r="O17" s="122"/>
      <c r="P17" s="122"/>
      <c r="Q17" s="122"/>
      <c r="R17" s="122">
        <v>74160</v>
      </c>
      <c r="S17" s="122">
        <v>74160</v>
      </c>
      <c r="T17" s="122"/>
      <c r="U17" s="122"/>
      <c r="V17" s="122"/>
      <c r="W17" s="122"/>
    </row>
    <row r="18" ht="21.75" customHeight="1" spans="1:23">
      <c r="A18" s="146" t="s">
        <v>255</v>
      </c>
      <c r="B18" s="146" t="s">
        <v>256</v>
      </c>
      <c r="C18" s="146" t="s">
        <v>257</v>
      </c>
      <c r="D18" s="146" t="s">
        <v>70</v>
      </c>
      <c r="E18" s="146" t="s">
        <v>111</v>
      </c>
      <c r="F18" s="146" t="s">
        <v>112</v>
      </c>
      <c r="G18" s="146" t="s">
        <v>268</v>
      </c>
      <c r="H18" s="146" t="s">
        <v>269</v>
      </c>
      <c r="I18" s="122">
        <v>255200</v>
      </c>
      <c r="J18" s="122"/>
      <c r="K18" s="122"/>
      <c r="L18" s="122"/>
      <c r="M18" s="122"/>
      <c r="N18" s="122"/>
      <c r="O18" s="122"/>
      <c r="P18" s="122"/>
      <c r="Q18" s="122"/>
      <c r="R18" s="122">
        <v>255200</v>
      </c>
      <c r="S18" s="122">
        <v>255200</v>
      </c>
      <c r="T18" s="122"/>
      <c r="U18" s="122"/>
      <c r="V18" s="122"/>
      <c r="W18" s="122"/>
    </row>
    <row r="19" ht="21.75" customHeight="1" spans="1:23">
      <c r="A19" s="146" t="s">
        <v>255</v>
      </c>
      <c r="B19" s="146" t="s">
        <v>256</v>
      </c>
      <c r="C19" s="146" t="s">
        <v>257</v>
      </c>
      <c r="D19" s="146" t="s">
        <v>70</v>
      </c>
      <c r="E19" s="146" t="s">
        <v>111</v>
      </c>
      <c r="F19" s="146" t="s">
        <v>112</v>
      </c>
      <c r="G19" s="146" t="s">
        <v>270</v>
      </c>
      <c r="H19" s="146" t="s">
        <v>271</v>
      </c>
      <c r="I19" s="122">
        <v>162100</v>
      </c>
      <c r="J19" s="122"/>
      <c r="K19" s="122"/>
      <c r="L19" s="122"/>
      <c r="M19" s="122"/>
      <c r="N19" s="122"/>
      <c r="O19" s="122"/>
      <c r="P19" s="122"/>
      <c r="Q19" s="122"/>
      <c r="R19" s="122">
        <v>162100</v>
      </c>
      <c r="S19" s="122">
        <v>162100</v>
      </c>
      <c r="T19" s="122"/>
      <c r="U19" s="122"/>
      <c r="V19" s="122"/>
      <c r="W19" s="122"/>
    </row>
    <row r="20" ht="21.75" customHeight="1" spans="1:23">
      <c r="A20" s="146" t="s">
        <v>255</v>
      </c>
      <c r="B20" s="146" t="s">
        <v>256</v>
      </c>
      <c r="C20" s="146" t="s">
        <v>257</v>
      </c>
      <c r="D20" s="146" t="s">
        <v>70</v>
      </c>
      <c r="E20" s="146" t="s">
        <v>111</v>
      </c>
      <c r="F20" s="146" t="s">
        <v>112</v>
      </c>
      <c r="G20" s="146" t="s">
        <v>272</v>
      </c>
      <c r="H20" s="146" t="s">
        <v>273</v>
      </c>
      <c r="I20" s="122">
        <v>115320</v>
      </c>
      <c r="J20" s="122"/>
      <c r="K20" s="122"/>
      <c r="L20" s="122"/>
      <c r="M20" s="122"/>
      <c r="N20" s="122"/>
      <c r="O20" s="122"/>
      <c r="P20" s="122"/>
      <c r="Q20" s="122"/>
      <c r="R20" s="122">
        <v>115320</v>
      </c>
      <c r="S20" s="122">
        <v>115320</v>
      </c>
      <c r="T20" s="122"/>
      <c r="U20" s="122"/>
      <c r="V20" s="122"/>
      <c r="W20" s="122"/>
    </row>
    <row r="21" ht="21.75" customHeight="1" spans="1:23">
      <c r="A21" s="146" t="s">
        <v>255</v>
      </c>
      <c r="B21" s="146" t="s">
        <v>256</v>
      </c>
      <c r="C21" s="146" t="s">
        <v>257</v>
      </c>
      <c r="D21" s="146" t="s">
        <v>70</v>
      </c>
      <c r="E21" s="146" t="s">
        <v>111</v>
      </c>
      <c r="F21" s="146" t="s">
        <v>112</v>
      </c>
      <c r="G21" s="146" t="s">
        <v>274</v>
      </c>
      <c r="H21" s="146" t="s">
        <v>275</v>
      </c>
      <c r="I21" s="122">
        <v>67480</v>
      </c>
      <c r="J21" s="122"/>
      <c r="K21" s="122"/>
      <c r="L21" s="122"/>
      <c r="M21" s="122"/>
      <c r="N21" s="122"/>
      <c r="O21" s="122"/>
      <c r="P21" s="122"/>
      <c r="Q21" s="122"/>
      <c r="R21" s="122">
        <v>67480</v>
      </c>
      <c r="S21" s="122">
        <v>67480</v>
      </c>
      <c r="T21" s="122"/>
      <c r="U21" s="122"/>
      <c r="V21" s="122"/>
      <c r="W21" s="122"/>
    </row>
    <row r="22" ht="21.75" customHeight="1" spans="1:23">
      <c r="A22" s="146" t="s">
        <v>255</v>
      </c>
      <c r="B22" s="146" t="s">
        <v>256</v>
      </c>
      <c r="C22" s="146" t="s">
        <v>257</v>
      </c>
      <c r="D22" s="146" t="s">
        <v>70</v>
      </c>
      <c r="E22" s="146" t="s">
        <v>111</v>
      </c>
      <c r="F22" s="146" t="s">
        <v>112</v>
      </c>
      <c r="G22" s="146" t="s">
        <v>276</v>
      </c>
      <c r="H22" s="146" t="s">
        <v>277</v>
      </c>
      <c r="I22" s="122">
        <v>6148800</v>
      </c>
      <c r="J22" s="122"/>
      <c r="K22" s="122"/>
      <c r="L22" s="122"/>
      <c r="M22" s="122"/>
      <c r="N22" s="122"/>
      <c r="O22" s="122"/>
      <c r="P22" s="122"/>
      <c r="Q22" s="122"/>
      <c r="R22" s="122">
        <v>6148800</v>
      </c>
      <c r="S22" s="122">
        <v>6148800</v>
      </c>
      <c r="T22" s="122"/>
      <c r="U22" s="122"/>
      <c r="V22" s="122"/>
      <c r="W22" s="122"/>
    </row>
    <row r="23" ht="21.75" customHeight="1" spans="1:23">
      <c r="A23" s="146" t="s">
        <v>255</v>
      </c>
      <c r="B23" s="146" t="s">
        <v>256</v>
      </c>
      <c r="C23" s="146" t="s">
        <v>257</v>
      </c>
      <c r="D23" s="146" t="s">
        <v>70</v>
      </c>
      <c r="E23" s="146" t="s">
        <v>111</v>
      </c>
      <c r="F23" s="146" t="s">
        <v>112</v>
      </c>
      <c r="G23" s="146" t="s">
        <v>278</v>
      </c>
      <c r="H23" s="146" t="s">
        <v>279</v>
      </c>
      <c r="I23" s="122">
        <v>60000</v>
      </c>
      <c r="J23" s="122"/>
      <c r="K23" s="122"/>
      <c r="L23" s="122"/>
      <c r="M23" s="122"/>
      <c r="N23" s="122"/>
      <c r="O23" s="122"/>
      <c r="P23" s="122"/>
      <c r="Q23" s="122"/>
      <c r="R23" s="122">
        <v>60000</v>
      </c>
      <c r="S23" s="122">
        <v>60000</v>
      </c>
      <c r="T23" s="122"/>
      <c r="U23" s="122"/>
      <c r="V23" s="122"/>
      <c r="W23" s="122"/>
    </row>
    <row r="24" ht="21.75" customHeight="1" spans="1:23">
      <c r="A24" s="146" t="s">
        <v>255</v>
      </c>
      <c r="B24" s="146" t="s">
        <v>256</v>
      </c>
      <c r="C24" s="146" t="s">
        <v>257</v>
      </c>
      <c r="D24" s="146" t="s">
        <v>70</v>
      </c>
      <c r="E24" s="146" t="s">
        <v>111</v>
      </c>
      <c r="F24" s="146" t="s">
        <v>112</v>
      </c>
      <c r="G24" s="146" t="s">
        <v>280</v>
      </c>
      <c r="H24" s="146" t="s">
        <v>281</v>
      </c>
      <c r="I24" s="122">
        <v>200000</v>
      </c>
      <c r="J24" s="122"/>
      <c r="K24" s="122"/>
      <c r="L24" s="122"/>
      <c r="M24" s="122"/>
      <c r="N24" s="122"/>
      <c r="O24" s="122"/>
      <c r="P24" s="122"/>
      <c r="Q24" s="122"/>
      <c r="R24" s="122">
        <v>200000</v>
      </c>
      <c r="S24" s="122">
        <v>200000</v>
      </c>
      <c r="T24" s="122"/>
      <c r="U24" s="122"/>
      <c r="V24" s="122"/>
      <c r="W24" s="122"/>
    </row>
    <row r="25" ht="21.75" customHeight="1" spans="1:23">
      <c r="A25" s="146" t="s">
        <v>255</v>
      </c>
      <c r="B25" s="146" t="s">
        <v>256</v>
      </c>
      <c r="C25" s="146" t="s">
        <v>257</v>
      </c>
      <c r="D25" s="146" t="s">
        <v>70</v>
      </c>
      <c r="E25" s="146" t="s">
        <v>111</v>
      </c>
      <c r="F25" s="146" t="s">
        <v>112</v>
      </c>
      <c r="G25" s="146" t="s">
        <v>223</v>
      </c>
      <c r="H25" s="146" t="s">
        <v>222</v>
      </c>
      <c r="I25" s="122">
        <v>35000</v>
      </c>
      <c r="J25" s="122"/>
      <c r="K25" s="122"/>
      <c r="L25" s="122"/>
      <c r="M25" s="122"/>
      <c r="N25" s="122"/>
      <c r="O25" s="122"/>
      <c r="P25" s="122"/>
      <c r="Q25" s="122"/>
      <c r="R25" s="122">
        <v>35000</v>
      </c>
      <c r="S25" s="122">
        <v>35000</v>
      </c>
      <c r="T25" s="122"/>
      <c r="U25" s="122"/>
      <c r="V25" s="122"/>
      <c r="W25" s="122"/>
    </row>
    <row r="26" ht="21.75" customHeight="1" spans="1:23">
      <c r="A26" s="146" t="s">
        <v>255</v>
      </c>
      <c r="B26" s="146" t="s">
        <v>256</v>
      </c>
      <c r="C26" s="146" t="s">
        <v>257</v>
      </c>
      <c r="D26" s="146" t="s">
        <v>70</v>
      </c>
      <c r="E26" s="146" t="s">
        <v>111</v>
      </c>
      <c r="F26" s="146" t="s">
        <v>112</v>
      </c>
      <c r="G26" s="146" t="s">
        <v>226</v>
      </c>
      <c r="H26" s="146" t="s">
        <v>227</v>
      </c>
      <c r="I26" s="122">
        <v>175000</v>
      </c>
      <c r="J26" s="122"/>
      <c r="K26" s="122"/>
      <c r="L26" s="122"/>
      <c r="M26" s="122"/>
      <c r="N26" s="122"/>
      <c r="O26" s="122"/>
      <c r="P26" s="122"/>
      <c r="Q26" s="122"/>
      <c r="R26" s="122">
        <v>175000</v>
      </c>
      <c r="S26" s="122">
        <v>175000</v>
      </c>
      <c r="T26" s="122"/>
      <c r="U26" s="122"/>
      <c r="V26" s="122"/>
      <c r="W26" s="122"/>
    </row>
    <row r="27" ht="21.75" customHeight="1" spans="1:23">
      <c r="A27" s="146" t="s">
        <v>255</v>
      </c>
      <c r="B27" s="146" t="s">
        <v>256</v>
      </c>
      <c r="C27" s="146" t="s">
        <v>257</v>
      </c>
      <c r="D27" s="146" t="s">
        <v>70</v>
      </c>
      <c r="E27" s="146" t="s">
        <v>111</v>
      </c>
      <c r="F27" s="146" t="s">
        <v>112</v>
      </c>
      <c r="G27" s="146" t="s">
        <v>282</v>
      </c>
      <c r="H27" s="146" t="s">
        <v>283</v>
      </c>
      <c r="I27" s="122">
        <v>162000</v>
      </c>
      <c r="J27" s="122"/>
      <c r="K27" s="122"/>
      <c r="L27" s="122"/>
      <c r="M27" s="122"/>
      <c r="N27" s="122"/>
      <c r="O27" s="122"/>
      <c r="P27" s="122"/>
      <c r="Q27" s="122"/>
      <c r="R27" s="122">
        <v>162000</v>
      </c>
      <c r="S27" s="122">
        <v>162000</v>
      </c>
      <c r="T27" s="122"/>
      <c r="U27" s="122"/>
      <c r="V27" s="122"/>
      <c r="W27" s="122"/>
    </row>
    <row r="28" ht="21.75" customHeight="1" spans="1:23">
      <c r="A28" s="146" t="s">
        <v>255</v>
      </c>
      <c r="B28" s="146" t="s">
        <v>256</v>
      </c>
      <c r="C28" s="146" t="s">
        <v>257</v>
      </c>
      <c r="D28" s="146" t="s">
        <v>70</v>
      </c>
      <c r="E28" s="146" t="s">
        <v>101</v>
      </c>
      <c r="F28" s="146" t="s">
        <v>102</v>
      </c>
      <c r="G28" s="146" t="s">
        <v>284</v>
      </c>
      <c r="H28" s="146" t="s">
        <v>285</v>
      </c>
      <c r="I28" s="122">
        <v>600</v>
      </c>
      <c r="J28" s="122"/>
      <c r="K28" s="122"/>
      <c r="L28" s="122"/>
      <c r="M28" s="122"/>
      <c r="N28" s="122"/>
      <c r="O28" s="122"/>
      <c r="P28" s="122"/>
      <c r="Q28" s="122"/>
      <c r="R28" s="122">
        <v>600</v>
      </c>
      <c r="S28" s="122">
        <v>600</v>
      </c>
      <c r="T28" s="122"/>
      <c r="U28" s="122"/>
      <c r="V28" s="122"/>
      <c r="W28" s="122"/>
    </row>
    <row r="29" ht="21.75" customHeight="1" spans="1:23">
      <c r="A29" s="146" t="s">
        <v>255</v>
      </c>
      <c r="B29" s="146" t="s">
        <v>256</v>
      </c>
      <c r="C29" s="146" t="s">
        <v>257</v>
      </c>
      <c r="D29" s="146" t="s">
        <v>70</v>
      </c>
      <c r="E29" s="146" t="s">
        <v>111</v>
      </c>
      <c r="F29" s="146" t="s">
        <v>112</v>
      </c>
      <c r="G29" s="146" t="s">
        <v>284</v>
      </c>
      <c r="H29" s="146" t="s">
        <v>285</v>
      </c>
      <c r="I29" s="122">
        <v>75880</v>
      </c>
      <c r="J29" s="122"/>
      <c r="K29" s="122"/>
      <c r="L29" s="122"/>
      <c r="M29" s="122"/>
      <c r="N29" s="122"/>
      <c r="O29" s="122"/>
      <c r="P29" s="122"/>
      <c r="Q29" s="122"/>
      <c r="R29" s="122">
        <v>75880</v>
      </c>
      <c r="S29" s="122">
        <v>75880</v>
      </c>
      <c r="T29" s="122"/>
      <c r="U29" s="122"/>
      <c r="V29" s="122"/>
      <c r="W29" s="122"/>
    </row>
    <row r="30" ht="21.75" customHeight="1" spans="1:23">
      <c r="A30" s="146" t="s">
        <v>286</v>
      </c>
      <c r="B30" s="146" t="s">
        <v>287</v>
      </c>
      <c r="C30" s="146" t="s">
        <v>288</v>
      </c>
      <c r="D30" s="146" t="s">
        <v>70</v>
      </c>
      <c r="E30" s="146" t="s">
        <v>111</v>
      </c>
      <c r="F30" s="146" t="s">
        <v>112</v>
      </c>
      <c r="G30" s="146" t="s">
        <v>258</v>
      </c>
      <c r="H30" s="146" t="s">
        <v>259</v>
      </c>
      <c r="I30" s="122">
        <v>260000</v>
      </c>
      <c r="J30" s="122"/>
      <c r="K30" s="122"/>
      <c r="L30" s="122"/>
      <c r="M30" s="122"/>
      <c r="N30" s="122"/>
      <c r="O30" s="122"/>
      <c r="P30" s="122"/>
      <c r="Q30" s="122"/>
      <c r="R30" s="122">
        <v>260000</v>
      </c>
      <c r="S30" s="122">
        <v>260000</v>
      </c>
      <c r="T30" s="122"/>
      <c r="U30" s="122"/>
      <c r="V30" s="122"/>
      <c r="W30" s="122"/>
    </row>
    <row r="31" ht="21.75" customHeight="1" spans="1:23">
      <c r="A31" s="146" t="s">
        <v>286</v>
      </c>
      <c r="B31" s="146" t="s">
        <v>289</v>
      </c>
      <c r="C31" s="146" t="s">
        <v>290</v>
      </c>
      <c r="D31" s="146" t="s">
        <v>70</v>
      </c>
      <c r="E31" s="146" t="s">
        <v>115</v>
      </c>
      <c r="F31" s="146" t="s">
        <v>116</v>
      </c>
      <c r="G31" s="146" t="s">
        <v>258</v>
      </c>
      <c r="H31" s="146" t="s">
        <v>259</v>
      </c>
      <c r="I31" s="122">
        <v>836402.69</v>
      </c>
      <c r="J31" s="122">
        <v>836402.69</v>
      </c>
      <c r="K31" s="122">
        <v>836402.69</v>
      </c>
      <c r="L31" s="122"/>
      <c r="M31" s="122"/>
      <c r="N31" s="122"/>
      <c r="O31" s="122"/>
      <c r="P31" s="122"/>
      <c r="Q31" s="122"/>
      <c r="R31" s="122"/>
      <c r="S31" s="122"/>
      <c r="T31" s="122"/>
      <c r="U31" s="122"/>
      <c r="V31" s="122"/>
      <c r="W31" s="122"/>
    </row>
    <row r="32" ht="21.75" customHeight="1" spans="1:23">
      <c r="A32" s="146" t="s">
        <v>286</v>
      </c>
      <c r="B32" s="146" t="s">
        <v>291</v>
      </c>
      <c r="C32" s="146" t="s">
        <v>292</v>
      </c>
      <c r="D32" s="146" t="s">
        <v>70</v>
      </c>
      <c r="E32" s="146" t="s">
        <v>111</v>
      </c>
      <c r="F32" s="146" t="s">
        <v>112</v>
      </c>
      <c r="G32" s="146" t="s">
        <v>258</v>
      </c>
      <c r="H32" s="146" t="s">
        <v>259</v>
      </c>
      <c r="I32" s="122">
        <v>20000</v>
      </c>
      <c r="J32" s="122"/>
      <c r="K32" s="122"/>
      <c r="L32" s="122"/>
      <c r="M32" s="122"/>
      <c r="N32" s="122"/>
      <c r="O32" s="122"/>
      <c r="P32" s="122"/>
      <c r="Q32" s="122"/>
      <c r="R32" s="122">
        <v>20000</v>
      </c>
      <c r="S32" s="122">
        <v>20000</v>
      </c>
      <c r="T32" s="122"/>
      <c r="U32" s="122"/>
      <c r="V32" s="122"/>
      <c r="W32" s="122"/>
    </row>
    <row r="33" ht="21.75" customHeight="1" spans="1:23">
      <c r="A33" s="146" t="s">
        <v>286</v>
      </c>
      <c r="B33" s="146" t="s">
        <v>293</v>
      </c>
      <c r="C33" s="146" t="s">
        <v>294</v>
      </c>
      <c r="D33" s="146" t="s">
        <v>70</v>
      </c>
      <c r="E33" s="146" t="s">
        <v>111</v>
      </c>
      <c r="F33" s="146" t="s">
        <v>112</v>
      </c>
      <c r="G33" s="146" t="s">
        <v>272</v>
      </c>
      <c r="H33" s="146" t="s">
        <v>273</v>
      </c>
      <c r="I33" s="122">
        <v>300000</v>
      </c>
      <c r="J33" s="122"/>
      <c r="K33" s="122"/>
      <c r="L33" s="122"/>
      <c r="M33" s="122"/>
      <c r="N33" s="122"/>
      <c r="O33" s="122"/>
      <c r="P33" s="122"/>
      <c r="Q33" s="122"/>
      <c r="R33" s="122">
        <v>300000</v>
      </c>
      <c r="S33" s="122">
        <v>300000</v>
      </c>
      <c r="T33" s="122"/>
      <c r="U33" s="122"/>
      <c r="V33" s="122"/>
      <c r="W33" s="122"/>
    </row>
    <row r="34" ht="21.75" customHeight="1" spans="1:23">
      <c r="A34" s="146" t="s">
        <v>286</v>
      </c>
      <c r="B34" s="146" t="s">
        <v>295</v>
      </c>
      <c r="C34" s="146" t="s">
        <v>296</v>
      </c>
      <c r="D34" s="146" t="s">
        <v>70</v>
      </c>
      <c r="E34" s="146" t="s">
        <v>111</v>
      </c>
      <c r="F34" s="146" t="s">
        <v>112</v>
      </c>
      <c r="G34" s="146" t="s">
        <v>236</v>
      </c>
      <c r="H34" s="146" t="s">
        <v>237</v>
      </c>
      <c r="I34" s="122">
        <v>26880</v>
      </c>
      <c r="J34" s="122">
        <v>26880</v>
      </c>
      <c r="K34" s="122">
        <v>26880</v>
      </c>
      <c r="L34" s="122"/>
      <c r="M34" s="122"/>
      <c r="N34" s="122"/>
      <c r="O34" s="122"/>
      <c r="P34" s="122"/>
      <c r="Q34" s="122"/>
      <c r="R34" s="122"/>
      <c r="S34" s="122"/>
      <c r="T34" s="122"/>
      <c r="U34" s="122"/>
      <c r="V34" s="122"/>
      <c r="W34" s="122"/>
    </row>
    <row r="35" ht="21.75" customHeight="1" spans="1:23">
      <c r="A35" s="146" t="s">
        <v>286</v>
      </c>
      <c r="B35" s="146" t="s">
        <v>297</v>
      </c>
      <c r="C35" s="146" t="s">
        <v>298</v>
      </c>
      <c r="D35" s="146" t="s">
        <v>70</v>
      </c>
      <c r="E35" s="146" t="s">
        <v>111</v>
      </c>
      <c r="F35" s="146" t="s">
        <v>112</v>
      </c>
      <c r="G35" s="146" t="s">
        <v>258</v>
      </c>
      <c r="H35" s="146" t="s">
        <v>259</v>
      </c>
      <c r="I35" s="122">
        <v>100000</v>
      </c>
      <c r="J35" s="122"/>
      <c r="K35" s="122"/>
      <c r="L35" s="122"/>
      <c r="M35" s="122"/>
      <c r="N35" s="122"/>
      <c r="O35" s="122"/>
      <c r="P35" s="122"/>
      <c r="Q35" s="122"/>
      <c r="R35" s="122">
        <v>100000</v>
      </c>
      <c r="S35" s="122"/>
      <c r="T35" s="122"/>
      <c r="U35" s="122"/>
      <c r="V35" s="122"/>
      <c r="W35" s="122">
        <v>100000</v>
      </c>
    </row>
    <row r="36" ht="21.75" customHeight="1" spans="1:23">
      <c r="A36" s="146" t="s">
        <v>286</v>
      </c>
      <c r="B36" s="146" t="s">
        <v>297</v>
      </c>
      <c r="C36" s="146" t="s">
        <v>298</v>
      </c>
      <c r="D36" s="146" t="s">
        <v>70</v>
      </c>
      <c r="E36" s="146" t="s">
        <v>111</v>
      </c>
      <c r="F36" s="146" t="s">
        <v>112</v>
      </c>
      <c r="G36" s="146" t="s">
        <v>278</v>
      </c>
      <c r="H36" s="146" t="s">
        <v>279</v>
      </c>
      <c r="I36" s="122">
        <v>200000</v>
      </c>
      <c r="J36" s="122"/>
      <c r="K36" s="122"/>
      <c r="L36" s="122"/>
      <c r="M36" s="122"/>
      <c r="N36" s="122"/>
      <c r="O36" s="122"/>
      <c r="P36" s="122"/>
      <c r="Q36" s="122"/>
      <c r="R36" s="122">
        <v>200000</v>
      </c>
      <c r="S36" s="122"/>
      <c r="T36" s="122"/>
      <c r="U36" s="122"/>
      <c r="V36" s="122"/>
      <c r="W36" s="122">
        <v>200000</v>
      </c>
    </row>
    <row r="37" ht="21.75" customHeight="1" spans="1:23">
      <c r="A37" s="146" t="s">
        <v>299</v>
      </c>
      <c r="B37" s="146" t="s">
        <v>300</v>
      </c>
      <c r="C37" s="146" t="s">
        <v>301</v>
      </c>
      <c r="D37" s="146" t="s">
        <v>70</v>
      </c>
      <c r="E37" s="146" t="s">
        <v>111</v>
      </c>
      <c r="F37" s="146" t="s">
        <v>112</v>
      </c>
      <c r="G37" s="146" t="s">
        <v>302</v>
      </c>
      <c r="H37" s="146" t="s">
        <v>303</v>
      </c>
      <c r="I37" s="122">
        <v>200000</v>
      </c>
      <c r="J37" s="122"/>
      <c r="K37" s="122"/>
      <c r="L37" s="122"/>
      <c r="M37" s="122"/>
      <c r="N37" s="122"/>
      <c r="O37" s="122"/>
      <c r="P37" s="122"/>
      <c r="Q37" s="122"/>
      <c r="R37" s="122">
        <v>200000</v>
      </c>
      <c r="S37" s="122">
        <v>200000</v>
      </c>
      <c r="T37" s="122"/>
      <c r="U37" s="122"/>
      <c r="V37" s="122"/>
      <c r="W37" s="122"/>
    </row>
    <row r="38" ht="21.75" customHeight="1" spans="1:23">
      <c r="A38" s="150" t="s">
        <v>169</v>
      </c>
      <c r="B38" s="151"/>
      <c r="C38" s="151"/>
      <c r="D38" s="151"/>
      <c r="E38" s="151"/>
      <c r="F38" s="151"/>
      <c r="G38" s="151"/>
      <c r="H38" s="36"/>
      <c r="I38" s="122">
        <v>14418806.69</v>
      </c>
      <c r="J38" s="122">
        <v>863282.69</v>
      </c>
      <c r="K38" s="122">
        <v>863282.69</v>
      </c>
      <c r="L38" s="122"/>
      <c r="M38" s="122"/>
      <c r="N38" s="122"/>
      <c r="O38" s="122"/>
      <c r="P38" s="122"/>
      <c r="Q38" s="122"/>
      <c r="R38" s="122">
        <v>13555524</v>
      </c>
      <c r="S38" s="122">
        <v>13255524</v>
      </c>
      <c r="T38" s="122"/>
      <c r="U38" s="122"/>
      <c r="V38" s="122"/>
      <c r="W38" s="122">
        <v>300000</v>
      </c>
    </row>
  </sheetData>
  <mergeCells count="28">
    <mergeCell ref="A3:W3"/>
    <mergeCell ref="A4:H4"/>
    <mergeCell ref="J5:M5"/>
    <mergeCell ref="N5:P5"/>
    <mergeCell ref="R5:W5"/>
    <mergeCell ref="A38:H38"/>
    <mergeCell ref="A5:A8"/>
    <mergeCell ref="B5:B8"/>
    <mergeCell ref="C5:C8"/>
    <mergeCell ref="D5:D8"/>
    <mergeCell ref="E5:E8"/>
    <mergeCell ref="F5:F8"/>
    <mergeCell ref="G5:G8"/>
    <mergeCell ref="H5:H8"/>
    <mergeCell ref="I5:I8"/>
    <mergeCell ref="L6:L8"/>
    <mergeCell ref="M6:M8"/>
    <mergeCell ref="N6:N8"/>
    <mergeCell ref="O6:O8"/>
    <mergeCell ref="P6:P8"/>
    <mergeCell ref="Q5:Q8"/>
    <mergeCell ref="R6:R8"/>
    <mergeCell ref="S6:S8"/>
    <mergeCell ref="T6:T8"/>
    <mergeCell ref="U6:U8"/>
    <mergeCell ref="V6:V8"/>
    <mergeCell ref="W6:W8"/>
    <mergeCell ref="J6:K7"/>
  </mergeCells>
  <printOptions horizontalCentered="1"/>
  <pageMargins left="0.37" right="0.37" top="0.56" bottom="0.56" header="0.48" footer="0.48"/>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64"/>
  <sheetViews>
    <sheetView showZeros="0" workbookViewId="0">
      <pane ySplit="1" topLeftCell="A2" activePane="bottomLeft" state="frozen"/>
      <selection/>
      <selection pane="bottomLeft" activeCell="A59" sqref="A59:A64"/>
    </sheetView>
  </sheetViews>
  <sheetFormatPr defaultColWidth="9.14166666666667" defaultRowHeight="12" customHeight="1"/>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26.625" customWidth="1"/>
  </cols>
  <sheetData>
    <row r="1" customHeight="1" spans="1:10">
      <c r="A1" s="1"/>
      <c r="B1" s="1"/>
      <c r="C1" s="1"/>
      <c r="D1" s="1"/>
      <c r="E1" s="1"/>
      <c r="F1" s="1"/>
      <c r="G1" s="1"/>
      <c r="H1" s="1"/>
      <c r="I1" s="1"/>
      <c r="J1" s="1"/>
    </row>
    <row r="2" ht="18" customHeight="1" spans="10:10">
      <c r="J2" s="3" t="s">
        <v>304</v>
      </c>
    </row>
    <row r="3" ht="39.75" customHeight="1" spans="1:10">
      <c r="A3" s="66" t="str">
        <f>"2025"&amp;"年部门项目支出绩效目标表"</f>
        <v>2025年部门项目支出绩效目标表</v>
      </c>
      <c r="B3" s="4"/>
      <c r="C3" s="4"/>
      <c r="D3" s="4"/>
      <c r="E3" s="4"/>
      <c r="F3" s="67"/>
      <c r="G3" s="4"/>
      <c r="H3" s="67"/>
      <c r="I3" s="67"/>
      <c r="J3" s="4"/>
    </row>
    <row r="4" ht="17.25" customHeight="1" spans="1:1">
      <c r="A4" s="5" t="s">
        <v>1</v>
      </c>
    </row>
    <row r="5" ht="44.25" customHeight="1" spans="1:10">
      <c r="A5" s="68" t="s">
        <v>181</v>
      </c>
      <c r="B5" s="68" t="s">
        <v>305</v>
      </c>
      <c r="C5" s="68" t="s">
        <v>306</v>
      </c>
      <c r="D5" s="68" t="s">
        <v>307</v>
      </c>
      <c r="E5" s="68" t="s">
        <v>308</v>
      </c>
      <c r="F5" s="69" t="s">
        <v>309</v>
      </c>
      <c r="G5" s="68" t="s">
        <v>310</v>
      </c>
      <c r="H5" s="69" t="s">
        <v>311</v>
      </c>
      <c r="I5" s="69" t="s">
        <v>312</v>
      </c>
      <c r="J5" s="68" t="s">
        <v>313</v>
      </c>
    </row>
    <row r="6" ht="18.75" customHeight="1" spans="1:10">
      <c r="A6" s="144">
        <v>1</v>
      </c>
      <c r="B6" s="144">
        <v>2</v>
      </c>
      <c r="C6" s="144">
        <v>3</v>
      </c>
      <c r="D6" s="144">
        <v>4</v>
      </c>
      <c r="E6" s="144">
        <v>5</v>
      </c>
      <c r="F6" s="37">
        <v>6</v>
      </c>
      <c r="G6" s="144">
        <v>7</v>
      </c>
      <c r="H6" s="37">
        <v>8</v>
      </c>
      <c r="I6" s="37">
        <v>9</v>
      </c>
      <c r="J6" s="144">
        <v>10</v>
      </c>
    </row>
    <row r="7" customHeight="1" spans="1:10">
      <c r="A7" s="145" t="s">
        <v>70</v>
      </c>
      <c r="B7" s="146"/>
      <c r="C7" s="146"/>
      <c r="D7" s="146"/>
      <c r="E7" s="147"/>
      <c r="F7" s="72"/>
      <c r="G7" s="147"/>
      <c r="H7" s="72"/>
      <c r="I7" s="72"/>
      <c r="J7" s="147"/>
    </row>
    <row r="8" ht="22.5" spans="1:10">
      <c r="A8" s="148" t="s">
        <v>301</v>
      </c>
      <c r="B8" s="21" t="s">
        <v>314</v>
      </c>
      <c r="C8" s="21" t="s">
        <v>315</v>
      </c>
      <c r="D8" s="21" t="s">
        <v>316</v>
      </c>
      <c r="E8" s="145" t="s">
        <v>317</v>
      </c>
      <c r="F8" s="21" t="s">
        <v>318</v>
      </c>
      <c r="G8" s="145" t="s">
        <v>82</v>
      </c>
      <c r="H8" s="21" t="s">
        <v>319</v>
      </c>
      <c r="I8" s="21" t="s">
        <v>320</v>
      </c>
      <c r="J8" s="145" t="s">
        <v>321</v>
      </c>
    </row>
    <row r="9" ht="45" spans="1:10">
      <c r="A9" s="148"/>
      <c r="B9" s="21" t="s">
        <v>314</v>
      </c>
      <c r="C9" s="21" t="s">
        <v>315</v>
      </c>
      <c r="D9" s="21" t="s">
        <v>322</v>
      </c>
      <c r="E9" s="145" t="s">
        <v>323</v>
      </c>
      <c r="F9" s="21" t="s">
        <v>318</v>
      </c>
      <c r="G9" s="145" t="s">
        <v>324</v>
      </c>
      <c r="H9" s="21" t="s">
        <v>325</v>
      </c>
      <c r="I9" s="21" t="s">
        <v>320</v>
      </c>
      <c r="J9" s="145" t="s">
        <v>326</v>
      </c>
    </row>
    <row r="10" ht="45" spans="1:10">
      <c r="A10" s="148"/>
      <c r="B10" s="21" t="s">
        <v>314</v>
      </c>
      <c r="C10" s="21" t="s">
        <v>315</v>
      </c>
      <c r="D10" s="21" t="s">
        <v>322</v>
      </c>
      <c r="E10" s="145" t="s">
        <v>327</v>
      </c>
      <c r="F10" s="21" t="s">
        <v>318</v>
      </c>
      <c r="G10" s="145" t="s">
        <v>324</v>
      </c>
      <c r="H10" s="21" t="s">
        <v>325</v>
      </c>
      <c r="I10" s="21" t="s">
        <v>320</v>
      </c>
      <c r="J10" s="145" t="s">
        <v>328</v>
      </c>
    </row>
    <row r="11" ht="22.5" spans="1:10">
      <c r="A11" s="148"/>
      <c r="B11" s="21" t="s">
        <v>314</v>
      </c>
      <c r="C11" s="21" t="s">
        <v>315</v>
      </c>
      <c r="D11" s="21" t="s">
        <v>329</v>
      </c>
      <c r="E11" s="145" t="s">
        <v>330</v>
      </c>
      <c r="F11" s="21" t="s">
        <v>318</v>
      </c>
      <c r="G11" s="145" t="s">
        <v>324</v>
      </c>
      <c r="H11" s="21" t="s">
        <v>325</v>
      </c>
      <c r="I11" s="21" t="s">
        <v>320</v>
      </c>
      <c r="J11" s="145" t="s">
        <v>331</v>
      </c>
    </row>
    <row r="12" ht="22.5" spans="1:10">
      <c r="A12" s="148"/>
      <c r="B12" s="21" t="s">
        <v>314</v>
      </c>
      <c r="C12" s="21" t="s">
        <v>332</v>
      </c>
      <c r="D12" s="21" t="s">
        <v>333</v>
      </c>
      <c r="E12" s="145" t="s">
        <v>334</v>
      </c>
      <c r="F12" s="21" t="s">
        <v>318</v>
      </c>
      <c r="G12" s="145" t="s">
        <v>82</v>
      </c>
      <c r="H12" s="21" t="s">
        <v>335</v>
      </c>
      <c r="I12" s="21" t="s">
        <v>320</v>
      </c>
      <c r="J12" s="145" t="s">
        <v>336</v>
      </c>
    </row>
    <row r="13" ht="45" spans="1:10">
      <c r="A13" s="148"/>
      <c r="B13" s="21" t="s">
        <v>314</v>
      </c>
      <c r="C13" s="21" t="s">
        <v>337</v>
      </c>
      <c r="D13" s="21" t="s">
        <v>338</v>
      </c>
      <c r="E13" s="145" t="s">
        <v>339</v>
      </c>
      <c r="F13" s="21" t="s">
        <v>340</v>
      </c>
      <c r="G13" s="145" t="s">
        <v>341</v>
      </c>
      <c r="H13" s="21" t="s">
        <v>325</v>
      </c>
      <c r="I13" s="21" t="s">
        <v>320</v>
      </c>
      <c r="J13" s="145" t="s">
        <v>342</v>
      </c>
    </row>
    <row r="14" ht="45" spans="1:10">
      <c r="A14" s="148"/>
      <c r="B14" s="21" t="s">
        <v>314</v>
      </c>
      <c r="C14" s="21" t="s">
        <v>337</v>
      </c>
      <c r="D14" s="21" t="s">
        <v>338</v>
      </c>
      <c r="E14" s="145" t="s">
        <v>343</v>
      </c>
      <c r="F14" s="21" t="s">
        <v>340</v>
      </c>
      <c r="G14" s="145" t="s">
        <v>341</v>
      </c>
      <c r="H14" s="21" t="s">
        <v>325</v>
      </c>
      <c r="I14" s="21" t="s">
        <v>320</v>
      </c>
      <c r="J14" s="145" t="s">
        <v>344</v>
      </c>
    </row>
    <row r="15" ht="45" spans="1:10">
      <c r="A15" s="148"/>
      <c r="B15" s="21" t="s">
        <v>314</v>
      </c>
      <c r="C15" s="21" t="s">
        <v>337</v>
      </c>
      <c r="D15" s="21" t="s">
        <v>338</v>
      </c>
      <c r="E15" s="145" t="s">
        <v>345</v>
      </c>
      <c r="F15" s="21" t="s">
        <v>340</v>
      </c>
      <c r="G15" s="145" t="s">
        <v>341</v>
      </c>
      <c r="H15" s="21" t="s">
        <v>325</v>
      </c>
      <c r="I15" s="21" t="s">
        <v>320</v>
      </c>
      <c r="J15" s="145" t="s">
        <v>346</v>
      </c>
    </row>
    <row r="16" spans="1:10">
      <c r="A16" s="148" t="s">
        <v>296</v>
      </c>
      <c r="B16" s="21" t="s">
        <v>347</v>
      </c>
      <c r="C16" s="21" t="s">
        <v>315</v>
      </c>
      <c r="D16" s="21" t="s">
        <v>316</v>
      </c>
      <c r="E16" s="145" t="s">
        <v>348</v>
      </c>
      <c r="F16" s="21" t="s">
        <v>318</v>
      </c>
      <c r="G16" s="145" t="s">
        <v>85</v>
      </c>
      <c r="H16" s="21" t="s">
        <v>349</v>
      </c>
      <c r="I16" s="21" t="s">
        <v>350</v>
      </c>
      <c r="J16" s="145" t="s">
        <v>348</v>
      </c>
    </row>
    <row r="17" spans="1:10">
      <c r="A17" s="148"/>
      <c r="B17" s="21" t="s">
        <v>347</v>
      </c>
      <c r="C17" s="21" t="s">
        <v>315</v>
      </c>
      <c r="D17" s="21" t="s">
        <v>322</v>
      </c>
      <c r="E17" s="145" t="s">
        <v>351</v>
      </c>
      <c r="F17" s="21" t="s">
        <v>318</v>
      </c>
      <c r="G17" s="145" t="s">
        <v>352</v>
      </c>
      <c r="H17" s="21" t="s">
        <v>325</v>
      </c>
      <c r="I17" s="21" t="s">
        <v>350</v>
      </c>
      <c r="J17" s="145" t="s">
        <v>351</v>
      </c>
    </row>
    <row r="18" customHeight="1" spans="1:10">
      <c r="A18" s="148"/>
      <c r="B18" s="21" t="s">
        <v>347</v>
      </c>
      <c r="C18" s="21" t="s">
        <v>332</v>
      </c>
      <c r="D18" s="21" t="s">
        <v>353</v>
      </c>
      <c r="E18" s="145" t="s">
        <v>354</v>
      </c>
      <c r="F18" s="21" t="s">
        <v>318</v>
      </c>
      <c r="G18" s="145" t="s">
        <v>352</v>
      </c>
      <c r="H18" s="21" t="s">
        <v>325</v>
      </c>
      <c r="I18" s="21" t="s">
        <v>320</v>
      </c>
      <c r="J18" s="145" t="s">
        <v>354</v>
      </c>
    </row>
    <row r="19" ht="45" spans="1:10">
      <c r="A19" s="148"/>
      <c r="B19" s="21" t="s">
        <v>347</v>
      </c>
      <c r="C19" s="21" t="s">
        <v>332</v>
      </c>
      <c r="D19" s="21" t="s">
        <v>333</v>
      </c>
      <c r="E19" s="145" t="s">
        <v>355</v>
      </c>
      <c r="F19" s="21" t="s">
        <v>340</v>
      </c>
      <c r="G19" s="145" t="s">
        <v>356</v>
      </c>
      <c r="H19" s="21" t="s">
        <v>325</v>
      </c>
      <c r="I19" s="21" t="s">
        <v>350</v>
      </c>
      <c r="J19" s="145" t="s">
        <v>357</v>
      </c>
    </row>
    <row r="20" spans="1:10">
      <c r="A20" s="148"/>
      <c r="B20" s="21" t="s">
        <v>347</v>
      </c>
      <c r="C20" s="21" t="s">
        <v>337</v>
      </c>
      <c r="D20" s="21" t="s">
        <v>338</v>
      </c>
      <c r="E20" s="145" t="s">
        <v>338</v>
      </c>
      <c r="F20" s="21" t="s">
        <v>340</v>
      </c>
      <c r="G20" s="145" t="s">
        <v>352</v>
      </c>
      <c r="H20" s="21" t="s">
        <v>325</v>
      </c>
      <c r="I20" s="21" t="s">
        <v>350</v>
      </c>
      <c r="J20" s="145" t="s">
        <v>358</v>
      </c>
    </row>
    <row r="21" spans="1:10">
      <c r="A21" s="148" t="s">
        <v>292</v>
      </c>
      <c r="B21" s="21" t="s">
        <v>359</v>
      </c>
      <c r="C21" s="21" t="s">
        <v>315</v>
      </c>
      <c r="D21" s="21" t="s">
        <v>322</v>
      </c>
      <c r="E21" s="145" t="s">
        <v>360</v>
      </c>
      <c r="F21" s="21" t="s">
        <v>318</v>
      </c>
      <c r="G21" s="145" t="s">
        <v>356</v>
      </c>
      <c r="H21" s="21" t="s">
        <v>325</v>
      </c>
      <c r="I21" s="21" t="s">
        <v>320</v>
      </c>
      <c r="J21" s="145" t="s">
        <v>361</v>
      </c>
    </row>
    <row r="22" spans="1:10">
      <c r="A22" s="148"/>
      <c r="B22" s="21" t="s">
        <v>359</v>
      </c>
      <c r="C22" s="21" t="s">
        <v>315</v>
      </c>
      <c r="D22" s="21" t="s">
        <v>329</v>
      </c>
      <c r="E22" s="145" t="s">
        <v>362</v>
      </c>
      <c r="F22" s="21" t="s">
        <v>318</v>
      </c>
      <c r="G22" s="145" t="s">
        <v>82</v>
      </c>
      <c r="H22" s="21" t="s">
        <v>335</v>
      </c>
      <c r="I22" s="21" t="s">
        <v>320</v>
      </c>
      <c r="J22" s="145" t="s">
        <v>363</v>
      </c>
    </row>
    <row r="23" spans="1:10">
      <c r="A23" s="148"/>
      <c r="B23" s="21" t="s">
        <v>359</v>
      </c>
      <c r="C23" s="21" t="s">
        <v>332</v>
      </c>
      <c r="D23" s="21" t="s">
        <v>333</v>
      </c>
      <c r="E23" s="145" t="s">
        <v>364</v>
      </c>
      <c r="F23" s="21" t="s">
        <v>318</v>
      </c>
      <c r="G23" s="145" t="s">
        <v>365</v>
      </c>
      <c r="H23" s="21" t="s">
        <v>335</v>
      </c>
      <c r="I23" s="21" t="s">
        <v>350</v>
      </c>
      <c r="J23" s="145" t="s">
        <v>366</v>
      </c>
    </row>
    <row r="24" spans="1:10">
      <c r="A24" s="148"/>
      <c r="B24" s="21" t="s">
        <v>359</v>
      </c>
      <c r="C24" s="21" t="s">
        <v>337</v>
      </c>
      <c r="D24" s="21" t="s">
        <v>338</v>
      </c>
      <c r="E24" s="145" t="s">
        <v>367</v>
      </c>
      <c r="F24" s="21" t="s">
        <v>340</v>
      </c>
      <c r="G24" s="145" t="s">
        <v>352</v>
      </c>
      <c r="H24" s="21" t="s">
        <v>325</v>
      </c>
      <c r="I24" s="21" t="s">
        <v>320</v>
      </c>
      <c r="J24" s="145" t="s">
        <v>368</v>
      </c>
    </row>
    <row r="25" spans="1:10">
      <c r="A25" s="148"/>
      <c r="B25" s="21" t="s">
        <v>359</v>
      </c>
      <c r="C25" s="21" t="s">
        <v>337</v>
      </c>
      <c r="D25" s="21" t="s">
        <v>338</v>
      </c>
      <c r="E25" s="145" t="s">
        <v>369</v>
      </c>
      <c r="F25" s="21" t="s">
        <v>340</v>
      </c>
      <c r="G25" s="145" t="s">
        <v>370</v>
      </c>
      <c r="H25" s="21" t="s">
        <v>325</v>
      </c>
      <c r="I25" s="21" t="s">
        <v>320</v>
      </c>
      <c r="J25" s="145" t="s">
        <v>366</v>
      </c>
    </row>
    <row r="26" ht="33.75" spans="1:10">
      <c r="A26" s="148" t="s">
        <v>249</v>
      </c>
      <c r="B26" s="21" t="s">
        <v>371</v>
      </c>
      <c r="C26" s="21" t="s">
        <v>315</v>
      </c>
      <c r="D26" s="21" t="s">
        <v>316</v>
      </c>
      <c r="E26" s="145" t="s">
        <v>372</v>
      </c>
      <c r="F26" s="21" t="s">
        <v>318</v>
      </c>
      <c r="G26" s="145" t="s">
        <v>373</v>
      </c>
      <c r="H26" s="21" t="s">
        <v>374</v>
      </c>
      <c r="I26" s="21" t="s">
        <v>320</v>
      </c>
      <c r="J26" s="145" t="s">
        <v>375</v>
      </c>
    </row>
    <row r="27" spans="1:10">
      <c r="A27" s="148"/>
      <c r="B27" s="21" t="s">
        <v>371</v>
      </c>
      <c r="C27" s="21" t="s">
        <v>332</v>
      </c>
      <c r="D27" s="21" t="s">
        <v>353</v>
      </c>
      <c r="E27" s="145" t="s">
        <v>376</v>
      </c>
      <c r="F27" s="21" t="s">
        <v>318</v>
      </c>
      <c r="G27" s="145" t="s">
        <v>377</v>
      </c>
      <c r="H27" s="21"/>
      <c r="I27" s="21" t="s">
        <v>350</v>
      </c>
      <c r="J27" s="145" t="s">
        <v>378</v>
      </c>
    </row>
    <row r="28" ht="22.5" spans="1:10">
      <c r="A28" s="148"/>
      <c r="B28" s="21" t="s">
        <v>371</v>
      </c>
      <c r="C28" s="21" t="s">
        <v>337</v>
      </c>
      <c r="D28" s="21" t="s">
        <v>338</v>
      </c>
      <c r="E28" s="145" t="s">
        <v>379</v>
      </c>
      <c r="F28" s="21" t="s">
        <v>318</v>
      </c>
      <c r="G28" s="145" t="s">
        <v>352</v>
      </c>
      <c r="H28" s="21" t="s">
        <v>325</v>
      </c>
      <c r="I28" s="21" t="s">
        <v>350</v>
      </c>
      <c r="J28" s="145" t="s">
        <v>380</v>
      </c>
    </row>
    <row r="29" ht="22.5" spans="1:10">
      <c r="A29" s="148"/>
      <c r="B29" s="21" t="s">
        <v>371</v>
      </c>
      <c r="C29" s="21" t="s">
        <v>337</v>
      </c>
      <c r="D29" s="21" t="s">
        <v>338</v>
      </c>
      <c r="E29" s="145" t="s">
        <v>369</v>
      </c>
      <c r="F29" s="21" t="s">
        <v>318</v>
      </c>
      <c r="G29" s="145" t="s">
        <v>352</v>
      </c>
      <c r="H29" s="21" t="s">
        <v>325</v>
      </c>
      <c r="I29" s="21" t="s">
        <v>350</v>
      </c>
      <c r="J29" s="145" t="s">
        <v>381</v>
      </c>
    </row>
    <row r="30" spans="1:10">
      <c r="A30" s="148" t="s">
        <v>290</v>
      </c>
      <c r="B30" s="21" t="s">
        <v>382</v>
      </c>
      <c r="C30" s="21" t="s">
        <v>315</v>
      </c>
      <c r="D30" s="21" t="s">
        <v>316</v>
      </c>
      <c r="E30" s="145" t="s">
        <v>383</v>
      </c>
      <c r="F30" s="21" t="s">
        <v>318</v>
      </c>
      <c r="G30" s="145" t="s">
        <v>384</v>
      </c>
      <c r="H30" s="21" t="s">
        <v>374</v>
      </c>
      <c r="I30" s="21" t="s">
        <v>320</v>
      </c>
      <c r="J30" s="145" t="s">
        <v>385</v>
      </c>
    </row>
    <row r="31" spans="1:10">
      <c r="A31" s="148"/>
      <c r="B31" s="21" t="s">
        <v>382</v>
      </c>
      <c r="C31" s="21" t="s">
        <v>315</v>
      </c>
      <c r="D31" s="21" t="s">
        <v>322</v>
      </c>
      <c r="E31" s="145" t="s">
        <v>386</v>
      </c>
      <c r="F31" s="21" t="s">
        <v>318</v>
      </c>
      <c r="G31" s="145" t="s">
        <v>387</v>
      </c>
      <c r="H31" s="21" t="s">
        <v>325</v>
      </c>
      <c r="I31" s="21" t="s">
        <v>320</v>
      </c>
      <c r="J31" s="145" t="s">
        <v>388</v>
      </c>
    </row>
    <row r="32" ht="45" spans="1:10">
      <c r="A32" s="148"/>
      <c r="B32" s="21" t="s">
        <v>382</v>
      </c>
      <c r="C32" s="21" t="s">
        <v>315</v>
      </c>
      <c r="D32" s="21" t="s">
        <v>329</v>
      </c>
      <c r="E32" s="145" t="s">
        <v>389</v>
      </c>
      <c r="F32" s="21" t="s">
        <v>318</v>
      </c>
      <c r="G32" s="145" t="s">
        <v>324</v>
      </c>
      <c r="H32" s="21" t="s">
        <v>325</v>
      </c>
      <c r="I32" s="21" t="s">
        <v>350</v>
      </c>
      <c r="J32" s="145" t="s">
        <v>390</v>
      </c>
    </row>
    <row r="33" spans="1:10">
      <c r="A33" s="148"/>
      <c r="B33" s="21" t="s">
        <v>382</v>
      </c>
      <c r="C33" s="21" t="s">
        <v>332</v>
      </c>
      <c r="D33" s="21" t="s">
        <v>353</v>
      </c>
      <c r="E33" s="145" t="s">
        <v>391</v>
      </c>
      <c r="F33" s="21" t="s">
        <v>318</v>
      </c>
      <c r="G33" s="145" t="s">
        <v>341</v>
      </c>
      <c r="H33" s="21" t="s">
        <v>325</v>
      </c>
      <c r="I33" s="21" t="s">
        <v>350</v>
      </c>
      <c r="J33" s="145" t="s">
        <v>392</v>
      </c>
    </row>
    <row r="34" spans="1:10">
      <c r="A34" s="148"/>
      <c r="B34" s="21" t="s">
        <v>382</v>
      </c>
      <c r="C34" s="21" t="s">
        <v>337</v>
      </c>
      <c r="D34" s="21" t="s">
        <v>338</v>
      </c>
      <c r="E34" s="145" t="s">
        <v>393</v>
      </c>
      <c r="F34" s="21" t="s">
        <v>318</v>
      </c>
      <c r="G34" s="145" t="s">
        <v>370</v>
      </c>
      <c r="H34" s="21" t="s">
        <v>325</v>
      </c>
      <c r="I34" s="21" t="s">
        <v>350</v>
      </c>
      <c r="J34" s="145" t="s">
        <v>394</v>
      </c>
    </row>
    <row r="35" spans="1:10">
      <c r="A35" s="148" t="s">
        <v>257</v>
      </c>
      <c r="B35" s="21" t="s">
        <v>395</v>
      </c>
      <c r="C35" s="21" t="s">
        <v>315</v>
      </c>
      <c r="D35" s="21" t="s">
        <v>316</v>
      </c>
      <c r="E35" s="145" t="s">
        <v>396</v>
      </c>
      <c r="F35" s="21" t="s">
        <v>318</v>
      </c>
      <c r="G35" s="145" t="s">
        <v>324</v>
      </c>
      <c r="H35" s="21" t="s">
        <v>325</v>
      </c>
      <c r="I35" s="21" t="s">
        <v>320</v>
      </c>
      <c r="J35" s="145" t="s">
        <v>397</v>
      </c>
    </row>
    <row r="36" spans="1:10">
      <c r="A36" s="148"/>
      <c r="B36" s="21" t="s">
        <v>395</v>
      </c>
      <c r="C36" s="21" t="s">
        <v>315</v>
      </c>
      <c r="D36" s="21" t="s">
        <v>322</v>
      </c>
      <c r="E36" s="145" t="s">
        <v>398</v>
      </c>
      <c r="F36" s="21" t="s">
        <v>318</v>
      </c>
      <c r="G36" s="145" t="s">
        <v>324</v>
      </c>
      <c r="H36" s="21" t="s">
        <v>325</v>
      </c>
      <c r="I36" s="21" t="s">
        <v>320</v>
      </c>
      <c r="J36" s="145" t="s">
        <v>399</v>
      </c>
    </row>
    <row r="37" spans="1:10">
      <c r="A37" s="148"/>
      <c r="B37" s="21" t="s">
        <v>395</v>
      </c>
      <c r="C37" s="21" t="s">
        <v>315</v>
      </c>
      <c r="D37" s="21" t="s">
        <v>329</v>
      </c>
      <c r="E37" s="145" t="s">
        <v>362</v>
      </c>
      <c r="F37" s="21" t="s">
        <v>318</v>
      </c>
      <c r="G37" s="145" t="s">
        <v>400</v>
      </c>
      <c r="H37" s="21" t="s">
        <v>335</v>
      </c>
      <c r="I37" s="21" t="s">
        <v>350</v>
      </c>
      <c r="J37" s="145" t="s">
        <v>363</v>
      </c>
    </row>
    <row r="38" spans="1:10">
      <c r="A38" s="148"/>
      <c r="B38" s="21" t="s">
        <v>395</v>
      </c>
      <c r="C38" s="21" t="s">
        <v>332</v>
      </c>
      <c r="D38" s="21" t="s">
        <v>353</v>
      </c>
      <c r="E38" s="145" t="s">
        <v>401</v>
      </c>
      <c r="F38" s="21" t="s">
        <v>318</v>
      </c>
      <c r="G38" s="145" t="s">
        <v>356</v>
      </c>
      <c r="H38" s="21"/>
      <c r="I38" s="21" t="s">
        <v>350</v>
      </c>
      <c r="J38" s="145" t="s">
        <v>402</v>
      </c>
    </row>
    <row r="39" spans="1:10">
      <c r="A39" s="148"/>
      <c r="B39" s="21" t="s">
        <v>395</v>
      </c>
      <c r="C39" s="21" t="s">
        <v>332</v>
      </c>
      <c r="D39" s="21" t="s">
        <v>353</v>
      </c>
      <c r="E39" s="145" t="s">
        <v>376</v>
      </c>
      <c r="F39" s="21" t="s">
        <v>318</v>
      </c>
      <c r="G39" s="145" t="s">
        <v>377</v>
      </c>
      <c r="H39" s="21"/>
      <c r="I39" s="21" t="s">
        <v>350</v>
      </c>
      <c r="J39" s="145" t="s">
        <v>378</v>
      </c>
    </row>
    <row r="40" spans="1:10">
      <c r="A40" s="148"/>
      <c r="B40" s="21" t="s">
        <v>395</v>
      </c>
      <c r="C40" s="21" t="s">
        <v>337</v>
      </c>
      <c r="D40" s="21" t="s">
        <v>338</v>
      </c>
      <c r="E40" s="145" t="s">
        <v>379</v>
      </c>
      <c r="F40" s="21" t="s">
        <v>318</v>
      </c>
      <c r="G40" s="145" t="s">
        <v>352</v>
      </c>
      <c r="H40" s="21" t="s">
        <v>325</v>
      </c>
      <c r="I40" s="21" t="s">
        <v>350</v>
      </c>
      <c r="J40" s="145" t="s">
        <v>403</v>
      </c>
    </row>
    <row r="41" ht="22.5" spans="1:10">
      <c r="A41" s="148"/>
      <c r="B41" s="21" t="s">
        <v>395</v>
      </c>
      <c r="C41" s="21" t="s">
        <v>337</v>
      </c>
      <c r="D41" s="21" t="s">
        <v>338</v>
      </c>
      <c r="E41" s="145" t="s">
        <v>369</v>
      </c>
      <c r="F41" s="21" t="s">
        <v>318</v>
      </c>
      <c r="G41" s="145" t="s">
        <v>352</v>
      </c>
      <c r="H41" s="21" t="s">
        <v>325</v>
      </c>
      <c r="I41" s="21" t="s">
        <v>350</v>
      </c>
      <c r="J41" s="145" t="s">
        <v>404</v>
      </c>
    </row>
    <row r="42" ht="22.5" spans="1:10">
      <c r="A42" s="148" t="s">
        <v>298</v>
      </c>
      <c r="B42" s="21" t="s">
        <v>405</v>
      </c>
      <c r="C42" s="21" t="s">
        <v>315</v>
      </c>
      <c r="D42" s="21" t="s">
        <v>316</v>
      </c>
      <c r="E42" s="145" t="s">
        <v>298</v>
      </c>
      <c r="F42" s="21" t="s">
        <v>406</v>
      </c>
      <c r="G42" s="145" t="s">
        <v>91</v>
      </c>
      <c r="H42" s="21" t="s">
        <v>407</v>
      </c>
      <c r="I42" s="21" t="s">
        <v>320</v>
      </c>
      <c r="J42" s="145" t="s">
        <v>408</v>
      </c>
    </row>
    <row r="43" ht="22.5" spans="1:10">
      <c r="A43" s="148"/>
      <c r="B43" s="21" t="s">
        <v>405</v>
      </c>
      <c r="C43" s="21" t="s">
        <v>315</v>
      </c>
      <c r="D43" s="21" t="s">
        <v>322</v>
      </c>
      <c r="E43" s="145" t="s">
        <v>409</v>
      </c>
      <c r="F43" s="21" t="s">
        <v>340</v>
      </c>
      <c r="G43" s="145" t="s">
        <v>341</v>
      </c>
      <c r="H43" s="21" t="s">
        <v>325</v>
      </c>
      <c r="I43" s="21" t="s">
        <v>320</v>
      </c>
      <c r="J43" s="145" t="s">
        <v>410</v>
      </c>
    </row>
    <row r="44" ht="33.75" spans="1:10">
      <c r="A44" s="148"/>
      <c r="B44" s="21" t="s">
        <v>405</v>
      </c>
      <c r="C44" s="21" t="s">
        <v>315</v>
      </c>
      <c r="D44" s="21" t="s">
        <v>322</v>
      </c>
      <c r="E44" s="145" t="s">
        <v>411</v>
      </c>
      <c r="F44" s="21" t="s">
        <v>318</v>
      </c>
      <c r="G44" s="145" t="s">
        <v>324</v>
      </c>
      <c r="H44" s="21" t="s">
        <v>325</v>
      </c>
      <c r="I44" s="21" t="s">
        <v>320</v>
      </c>
      <c r="J44" s="145" t="s">
        <v>412</v>
      </c>
    </row>
    <row r="45" ht="33.75" spans="1:10">
      <c r="A45" s="148"/>
      <c r="B45" s="21" t="s">
        <v>405</v>
      </c>
      <c r="C45" s="21" t="s">
        <v>315</v>
      </c>
      <c r="D45" s="21" t="s">
        <v>329</v>
      </c>
      <c r="E45" s="145" t="s">
        <v>413</v>
      </c>
      <c r="F45" s="21" t="s">
        <v>318</v>
      </c>
      <c r="G45" s="145" t="s">
        <v>400</v>
      </c>
      <c r="H45" s="21" t="s">
        <v>335</v>
      </c>
      <c r="I45" s="21" t="s">
        <v>320</v>
      </c>
      <c r="J45" s="145" t="s">
        <v>414</v>
      </c>
    </row>
    <row r="46" ht="45" spans="1:10">
      <c r="A46" s="148"/>
      <c r="B46" s="21" t="s">
        <v>405</v>
      </c>
      <c r="C46" s="21" t="s">
        <v>332</v>
      </c>
      <c r="D46" s="21" t="s">
        <v>333</v>
      </c>
      <c r="E46" s="145" t="s">
        <v>415</v>
      </c>
      <c r="F46" s="21" t="s">
        <v>340</v>
      </c>
      <c r="G46" s="145" t="s">
        <v>91</v>
      </c>
      <c r="H46" s="21" t="s">
        <v>335</v>
      </c>
      <c r="I46" s="21" t="s">
        <v>320</v>
      </c>
      <c r="J46" s="145" t="s">
        <v>416</v>
      </c>
    </row>
    <row r="47" ht="90" spans="1:10">
      <c r="A47" s="148"/>
      <c r="B47" s="21" t="s">
        <v>405</v>
      </c>
      <c r="C47" s="21" t="s">
        <v>337</v>
      </c>
      <c r="D47" s="21" t="s">
        <v>338</v>
      </c>
      <c r="E47" s="145" t="s">
        <v>338</v>
      </c>
      <c r="F47" s="21" t="s">
        <v>340</v>
      </c>
      <c r="G47" s="145" t="s">
        <v>341</v>
      </c>
      <c r="H47" s="21" t="s">
        <v>325</v>
      </c>
      <c r="I47" s="21" t="s">
        <v>320</v>
      </c>
      <c r="J47" s="145" t="s">
        <v>417</v>
      </c>
    </row>
    <row r="48" ht="90" spans="1:10">
      <c r="A48" s="148"/>
      <c r="B48" s="21" t="s">
        <v>405</v>
      </c>
      <c r="C48" s="21" t="s">
        <v>337</v>
      </c>
      <c r="D48" s="21" t="s">
        <v>338</v>
      </c>
      <c r="E48" s="145" t="s">
        <v>418</v>
      </c>
      <c r="F48" s="21" t="s">
        <v>340</v>
      </c>
      <c r="G48" s="145" t="s">
        <v>341</v>
      </c>
      <c r="H48" s="21" t="s">
        <v>325</v>
      </c>
      <c r="I48" s="21" t="s">
        <v>320</v>
      </c>
      <c r="J48" s="145" t="s">
        <v>419</v>
      </c>
    </row>
    <row r="49" ht="90" spans="1:10">
      <c r="A49" s="148"/>
      <c r="B49" s="21" t="s">
        <v>405</v>
      </c>
      <c r="C49" s="21" t="s">
        <v>337</v>
      </c>
      <c r="D49" s="21" t="s">
        <v>338</v>
      </c>
      <c r="E49" s="145" t="s">
        <v>339</v>
      </c>
      <c r="F49" s="21" t="s">
        <v>340</v>
      </c>
      <c r="G49" s="145" t="s">
        <v>341</v>
      </c>
      <c r="H49" s="21" t="s">
        <v>325</v>
      </c>
      <c r="I49" s="21" t="s">
        <v>320</v>
      </c>
      <c r="J49" s="145" t="s">
        <v>420</v>
      </c>
    </row>
    <row r="50" ht="33.75" spans="1:10">
      <c r="A50" s="148" t="s">
        <v>252</v>
      </c>
      <c r="B50" s="21" t="s">
        <v>371</v>
      </c>
      <c r="C50" s="21" t="s">
        <v>315</v>
      </c>
      <c r="D50" s="21" t="s">
        <v>316</v>
      </c>
      <c r="E50" s="145" t="s">
        <v>372</v>
      </c>
      <c r="F50" s="21" t="s">
        <v>318</v>
      </c>
      <c r="G50" s="145" t="s">
        <v>421</v>
      </c>
      <c r="H50" s="21" t="s">
        <v>374</v>
      </c>
      <c r="I50" s="21" t="s">
        <v>320</v>
      </c>
      <c r="J50" s="145" t="s">
        <v>375</v>
      </c>
    </row>
    <row r="51" spans="1:10">
      <c r="A51" s="148"/>
      <c r="B51" s="21" t="s">
        <v>371</v>
      </c>
      <c r="C51" s="21" t="s">
        <v>332</v>
      </c>
      <c r="D51" s="21" t="s">
        <v>353</v>
      </c>
      <c r="E51" s="145" t="s">
        <v>376</v>
      </c>
      <c r="F51" s="21" t="s">
        <v>318</v>
      </c>
      <c r="G51" s="145" t="s">
        <v>377</v>
      </c>
      <c r="H51" s="21"/>
      <c r="I51" s="21" t="s">
        <v>350</v>
      </c>
      <c r="J51" s="145" t="s">
        <v>378</v>
      </c>
    </row>
    <row r="52" ht="22.5" spans="1:10">
      <c r="A52" s="148"/>
      <c r="B52" s="21" t="s">
        <v>371</v>
      </c>
      <c r="C52" s="21" t="s">
        <v>337</v>
      </c>
      <c r="D52" s="21" t="s">
        <v>338</v>
      </c>
      <c r="E52" s="145" t="s">
        <v>379</v>
      </c>
      <c r="F52" s="21" t="s">
        <v>318</v>
      </c>
      <c r="G52" s="145" t="s">
        <v>352</v>
      </c>
      <c r="H52" s="21" t="s">
        <v>325</v>
      </c>
      <c r="I52" s="21" t="s">
        <v>350</v>
      </c>
      <c r="J52" s="145" t="s">
        <v>380</v>
      </c>
    </row>
    <row r="53" ht="22.5" spans="1:10">
      <c r="A53" s="148"/>
      <c r="B53" s="21" t="s">
        <v>371</v>
      </c>
      <c r="C53" s="21" t="s">
        <v>337</v>
      </c>
      <c r="D53" s="21" t="s">
        <v>338</v>
      </c>
      <c r="E53" s="145" t="s">
        <v>369</v>
      </c>
      <c r="F53" s="21" t="s">
        <v>318</v>
      </c>
      <c r="G53" s="145" t="s">
        <v>352</v>
      </c>
      <c r="H53" s="21" t="s">
        <v>325</v>
      </c>
      <c r="I53" s="21" t="s">
        <v>350</v>
      </c>
      <c r="J53" s="145" t="s">
        <v>381</v>
      </c>
    </row>
    <row r="54" ht="22.5" spans="1:10">
      <c r="A54" s="148" t="s">
        <v>294</v>
      </c>
      <c r="B54" s="21" t="s">
        <v>422</v>
      </c>
      <c r="C54" s="21" t="s">
        <v>315</v>
      </c>
      <c r="D54" s="21" t="s">
        <v>316</v>
      </c>
      <c r="E54" s="145" t="s">
        <v>423</v>
      </c>
      <c r="F54" s="21" t="s">
        <v>318</v>
      </c>
      <c r="G54" s="145" t="s">
        <v>400</v>
      </c>
      <c r="H54" s="21" t="s">
        <v>424</v>
      </c>
      <c r="I54" s="21" t="s">
        <v>320</v>
      </c>
      <c r="J54" s="145" t="s">
        <v>425</v>
      </c>
    </row>
    <row r="55" ht="22.5" spans="1:10">
      <c r="A55" s="148"/>
      <c r="B55" s="21" t="s">
        <v>422</v>
      </c>
      <c r="C55" s="21" t="s">
        <v>315</v>
      </c>
      <c r="D55" s="21" t="s">
        <v>322</v>
      </c>
      <c r="E55" s="145" t="s">
        <v>323</v>
      </c>
      <c r="F55" s="21" t="s">
        <v>340</v>
      </c>
      <c r="G55" s="145" t="s">
        <v>324</v>
      </c>
      <c r="H55" s="21" t="s">
        <v>325</v>
      </c>
      <c r="I55" s="21" t="s">
        <v>350</v>
      </c>
      <c r="J55" s="145" t="s">
        <v>426</v>
      </c>
    </row>
    <row r="56" ht="33.75" spans="1:10">
      <c r="A56" s="148"/>
      <c r="B56" s="21" t="s">
        <v>422</v>
      </c>
      <c r="C56" s="21" t="s">
        <v>315</v>
      </c>
      <c r="D56" s="21" t="s">
        <v>329</v>
      </c>
      <c r="E56" s="145" t="s">
        <v>427</v>
      </c>
      <c r="F56" s="21" t="s">
        <v>340</v>
      </c>
      <c r="G56" s="145" t="s">
        <v>341</v>
      </c>
      <c r="H56" s="21" t="s">
        <v>325</v>
      </c>
      <c r="I56" s="21" t="s">
        <v>350</v>
      </c>
      <c r="J56" s="145" t="s">
        <v>428</v>
      </c>
    </row>
    <row r="57" spans="1:10">
      <c r="A57" s="148"/>
      <c r="B57" s="21" t="s">
        <v>422</v>
      </c>
      <c r="C57" s="21" t="s">
        <v>332</v>
      </c>
      <c r="D57" s="21" t="s">
        <v>333</v>
      </c>
      <c r="E57" s="145" t="s">
        <v>429</v>
      </c>
      <c r="F57" s="21" t="s">
        <v>340</v>
      </c>
      <c r="G57" s="145" t="s">
        <v>91</v>
      </c>
      <c r="H57" s="21" t="s">
        <v>335</v>
      </c>
      <c r="I57" s="21" t="s">
        <v>320</v>
      </c>
      <c r="J57" s="145" t="s">
        <v>430</v>
      </c>
    </row>
    <row r="58" ht="45" spans="1:10">
      <c r="A58" s="148"/>
      <c r="B58" s="21" t="s">
        <v>422</v>
      </c>
      <c r="C58" s="21" t="s">
        <v>337</v>
      </c>
      <c r="D58" s="21" t="s">
        <v>338</v>
      </c>
      <c r="E58" s="145" t="s">
        <v>339</v>
      </c>
      <c r="F58" s="21" t="s">
        <v>340</v>
      </c>
      <c r="G58" s="145" t="s">
        <v>341</v>
      </c>
      <c r="H58" s="21" t="s">
        <v>325</v>
      </c>
      <c r="I58" s="21" t="s">
        <v>350</v>
      </c>
      <c r="J58" s="145" t="s">
        <v>431</v>
      </c>
    </row>
    <row r="59" ht="22.5" spans="1:10">
      <c r="A59" s="148" t="s">
        <v>288</v>
      </c>
      <c r="B59" s="21" t="s">
        <v>432</v>
      </c>
      <c r="C59" s="21" t="s">
        <v>315</v>
      </c>
      <c r="D59" s="21" t="s">
        <v>316</v>
      </c>
      <c r="E59" s="145" t="s">
        <v>433</v>
      </c>
      <c r="F59" s="21" t="s">
        <v>318</v>
      </c>
      <c r="G59" s="145" t="s">
        <v>434</v>
      </c>
      <c r="H59" s="21" t="s">
        <v>435</v>
      </c>
      <c r="I59" s="21" t="s">
        <v>320</v>
      </c>
      <c r="J59" s="145" t="s">
        <v>436</v>
      </c>
    </row>
    <row r="60" ht="22.5" spans="1:10">
      <c r="A60" s="148"/>
      <c r="B60" s="21" t="s">
        <v>432</v>
      </c>
      <c r="C60" s="21" t="s">
        <v>315</v>
      </c>
      <c r="D60" s="21" t="s">
        <v>322</v>
      </c>
      <c r="E60" s="145" t="s">
        <v>437</v>
      </c>
      <c r="F60" s="21" t="s">
        <v>318</v>
      </c>
      <c r="G60" s="145" t="s">
        <v>324</v>
      </c>
      <c r="H60" s="21" t="s">
        <v>325</v>
      </c>
      <c r="I60" s="21" t="s">
        <v>320</v>
      </c>
      <c r="J60" s="145" t="s">
        <v>438</v>
      </c>
    </row>
    <row r="61" ht="45" spans="1:10">
      <c r="A61" s="148"/>
      <c r="B61" s="21" t="s">
        <v>432</v>
      </c>
      <c r="C61" s="21" t="s">
        <v>315</v>
      </c>
      <c r="D61" s="21" t="s">
        <v>329</v>
      </c>
      <c r="E61" s="145" t="s">
        <v>439</v>
      </c>
      <c r="F61" s="21" t="s">
        <v>318</v>
      </c>
      <c r="G61" s="145" t="s">
        <v>324</v>
      </c>
      <c r="H61" s="21" t="s">
        <v>325</v>
      </c>
      <c r="I61" s="21" t="s">
        <v>320</v>
      </c>
      <c r="J61" s="145" t="s">
        <v>440</v>
      </c>
    </row>
    <row r="62" customHeight="1" spans="1:10">
      <c r="A62" s="148"/>
      <c r="B62" s="21" t="s">
        <v>432</v>
      </c>
      <c r="C62" s="21" t="s">
        <v>332</v>
      </c>
      <c r="D62" s="21" t="s">
        <v>441</v>
      </c>
      <c r="E62" s="145" t="s">
        <v>442</v>
      </c>
      <c r="F62" s="21" t="s">
        <v>318</v>
      </c>
      <c r="G62" s="145" t="s">
        <v>324</v>
      </c>
      <c r="H62" s="21" t="s">
        <v>325</v>
      </c>
      <c r="I62" s="21" t="s">
        <v>350</v>
      </c>
      <c r="J62" s="145" t="s">
        <v>443</v>
      </c>
    </row>
    <row r="63" ht="33.75" spans="1:10">
      <c r="A63" s="148"/>
      <c r="B63" s="21" t="s">
        <v>432</v>
      </c>
      <c r="C63" s="21" t="s">
        <v>332</v>
      </c>
      <c r="D63" s="21" t="s">
        <v>353</v>
      </c>
      <c r="E63" s="145" t="s">
        <v>444</v>
      </c>
      <c r="F63" s="21" t="s">
        <v>318</v>
      </c>
      <c r="G63" s="145" t="s">
        <v>341</v>
      </c>
      <c r="H63" s="21" t="s">
        <v>325</v>
      </c>
      <c r="I63" s="21" t="s">
        <v>350</v>
      </c>
      <c r="J63" s="145" t="s">
        <v>445</v>
      </c>
    </row>
    <row r="64" spans="1:10">
      <c r="A64" s="148"/>
      <c r="B64" s="21" t="s">
        <v>432</v>
      </c>
      <c r="C64" s="21" t="s">
        <v>337</v>
      </c>
      <c r="D64" s="21" t="s">
        <v>338</v>
      </c>
      <c r="E64" s="145" t="s">
        <v>393</v>
      </c>
      <c r="F64" s="21" t="s">
        <v>318</v>
      </c>
      <c r="G64" s="145" t="s">
        <v>341</v>
      </c>
      <c r="H64" s="21" t="s">
        <v>325</v>
      </c>
      <c r="I64" s="21" t="s">
        <v>350</v>
      </c>
      <c r="J64" s="145" t="s">
        <v>446</v>
      </c>
    </row>
  </sheetData>
  <mergeCells count="22">
    <mergeCell ref="A3:J3"/>
    <mergeCell ref="A4:H4"/>
    <mergeCell ref="A8:A15"/>
    <mergeCell ref="A16:A20"/>
    <mergeCell ref="A21:A25"/>
    <mergeCell ref="A26:A29"/>
    <mergeCell ref="A30:A34"/>
    <mergeCell ref="A35:A41"/>
    <mergeCell ref="A42:A49"/>
    <mergeCell ref="A50:A53"/>
    <mergeCell ref="A54:A58"/>
    <mergeCell ref="A59:A64"/>
    <mergeCell ref="B8:B15"/>
    <mergeCell ref="B16:B20"/>
    <mergeCell ref="B21:B25"/>
    <mergeCell ref="B26:B29"/>
    <mergeCell ref="B30:B34"/>
    <mergeCell ref="B35:B41"/>
    <mergeCell ref="B42:B49"/>
    <mergeCell ref="B50:B53"/>
    <mergeCell ref="B54:B58"/>
    <mergeCell ref="B59:B64"/>
  </mergeCells>
  <printOptions horizontalCentered="1"/>
  <pageMargins left="0.96" right="0.96" top="0.72" bottom="0.72"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2025-02-06T07:09:00Z</dcterms:created>
  <dcterms:modified xsi:type="dcterms:W3CDTF">2025-03-03T06:34:49Z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017C5A7FC0844AB7BE6699FA1E9B1152_13</vt:lpwstr>
  </property>
  <property fmtid="{D5CDD505-2E9C-101B-9397-08002B2CF9AE}" pid="3" name="KSOProductBuildVer">
    <vt:lpwstr>2052-12.1.0.20305</vt:lpwstr>
  </property>
</Properties>
</file>