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05" windowHeight="12375" tabRatio="894" firstSheet="11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<sst xmlns="http://schemas.openxmlformats.org/spreadsheetml/2006/main" count="797" uniqueCount="361">
  <si>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</si>
  <si>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</si>
  <si>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</si>
  <si>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</si>
  <si>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</si>
  <si>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</si>
  <si>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</si>
  <si>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</si>
  <si>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</si>
  <si>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</si>
  <si>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</si>
  <si>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</si>
  <si>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</si>
  <si>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</si>
  <si>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</si>
  <si>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</si>
  <si>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</si>
  <si>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</si>
  <si>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</si>
  <si>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</si>
  <si>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</si>
  <si>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</si>
  <si>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</si>
  <si>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</si>
  <si>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</si>
  <si>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</si>
  <si>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</si>
  <si>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</si>
  <si>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</si>
  <si>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</si>
  <si>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</si>
  <si>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</si>
  <si>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</si>
  <si>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</si>
  <si>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</si>
  <si>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</si>
  <si>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</si>
  <si>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</si>
  <si>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</si>
  <si>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</si>
  <si>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</si>
  <si>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</si>
  <si>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</si>
  <si>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</si>
  <si>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</si>
  <si>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</si>
  <si>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</si>
  <si>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</si>
  <si>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</si>
  <si>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</si>
  <si>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</si>
  <si>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</si>
  <si>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</si>
  <si>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</si>
  <si>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</si>
  <si>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</si>
  <si>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</si>
  <si>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</si>
  <si>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</si>
  <si>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</si>
  <si>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</si>
  <si>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</si>
  <si>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</si>
  <si>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</si>
  <si>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</si>
  <si>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</si>
  <si>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</si>
  <si>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</si>
  <si>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</si>
  <si>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昆明市官渡区职业高级中学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</si>
  <si>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</si>
  <si>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</si>
  <si>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</si>
  <si>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</si>
  <si>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</si>
  <si>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</si>
  <si>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</si>
  <si>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</si>
  <si>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</si>
  <si>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</si>
  <si>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</si>
  <si>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</si>
  <si>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</si>
  <si>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</si>
  <si>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</si>
  <si>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</si>
  <si>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</si>
  <si>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</si>
  <si>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</si>
  <si>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</si>
  <si>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</si>
  <si>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</si>
  <si>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</si>
  <si>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</si>
  <si>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</si>
  <si>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</si>
  <si>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教育支出</t>
  </si>
  <si>
    <r>
      <t xml:space="preserve">  </t>
    </r>
    <r>
      <rPr>
        <sz val="9"/>
        <color rgb="FF000000"/>
        <rFont val="宋体"/>
        <charset val="134"/>
      </rPr>
      <t>教育管理事务</t>
    </r>
  </si>
  <si>
    <r>
      <t xml:space="preserve">    </t>
    </r>
    <r>
      <rPr>
        <sz val="9"/>
        <color rgb="FF000000"/>
        <rFont val="宋体"/>
        <charset val="134"/>
      </rPr>
      <t>行政运行</t>
    </r>
  </si>
  <si>
    <r>
      <t xml:space="preserve">  </t>
    </r>
    <r>
      <rPr>
        <sz val="9"/>
        <color rgb="FF000000"/>
        <rFont val="宋体"/>
        <charset val="134"/>
      </rPr>
      <t>职业教育</t>
    </r>
  </si>
  <si>
    <r>
      <t xml:space="preserve">    </t>
    </r>
    <r>
      <rPr>
        <sz val="9"/>
        <color rgb="FF000000"/>
        <rFont val="宋体"/>
        <charset val="134"/>
      </rPr>
      <t>中等职业教育</t>
    </r>
  </si>
  <si>
    <r>
      <t xml:space="preserve">  </t>
    </r>
    <r>
      <rPr>
        <sz val="9"/>
        <color rgb="FF000000"/>
        <rFont val="宋体"/>
        <charset val="134"/>
      </rPr>
      <t>教育费附加安排的支出</t>
    </r>
  </si>
  <si>
    <r>
      <t xml:space="preserve">    </t>
    </r>
    <r>
      <rPr>
        <sz val="9"/>
        <color rgb="FF000000"/>
        <rFont val="宋体"/>
        <charset val="134"/>
      </rPr>
      <t>其他教育费附加安排的支出</t>
    </r>
  </si>
  <si>
    <t>社会保障和就业支出</t>
  </si>
  <si>
    <r>
      <t xml:space="preserve">  </t>
    </r>
    <r>
      <rPr>
        <sz val="9"/>
        <color rgb="FF000000"/>
        <rFont val="宋体"/>
        <charset val="134"/>
      </rPr>
      <t>行政事业单位养老支出</t>
    </r>
  </si>
  <si>
    <r>
      <t xml:space="preserve">    </t>
    </r>
    <r>
      <rPr>
        <sz val="9"/>
        <color rgb="FF000000"/>
        <rFont val="宋体"/>
        <charset val="134"/>
      </rPr>
      <t>事业单位离退休</t>
    </r>
  </si>
  <si>
    <r>
      <t xml:space="preserve">    </t>
    </r>
    <r>
      <rPr>
        <sz val="9"/>
        <color rgb="FF000000"/>
        <rFont val="宋体"/>
        <charset val="134"/>
      </rPr>
      <t>机关事业单位基本养老保险缴费支出</t>
    </r>
  </si>
  <si>
    <r>
      <t xml:space="preserve">    </t>
    </r>
    <r>
      <rPr>
        <sz val="9"/>
        <color rgb="FF000000"/>
        <rFont val="宋体"/>
        <charset val="134"/>
      </rPr>
      <t>机关事业单位职业年金缴费支出</t>
    </r>
  </si>
  <si>
    <t>卫生健康支出</t>
  </si>
  <si>
    <r>
      <t xml:space="preserve">  </t>
    </r>
    <r>
      <rPr>
        <sz val="9"/>
        <color rgb="FF000000"/>
        <rFont val="宋体"/>
        <charset val="134"/>
      </rPr>
      <t>行政事业单位医疗</t>
    </r>
  </si>
  <si>
    <r>
      <t xml:space="preserve">    </t>
    </r>
    <r>
      <rPr>
        <sz val="9"/>
        <color rgb="FF000000"/>
        <rFont val="宋体"/>
        <charset val="134"/>
      </rPr>
      <t>事业单位医疗</t>
    </r>
  </si>
  <si>
    <r>
      <t xml:space="preserve">    </t>
    </r>
    <r>
      <rPr>
        <sz val="9"/>
        <color rgb="FF000000"/>
        <rFont val="宋体"/>
        <charset val="134"/>
      </rPr>
      <t>公务员医疗补助</t>
    </r>
  </si>
  <si>
    <r>
      <t xml:space="preserve">    </t>
    </r>
    <r>
      <rPr>
        <sz val="9"/>
        <color rgb="FF000000"/>
        <rFont val="宋体"/>
        <charset val="134"/>
      </rPr>
      <t>其他行政事业单位医疗支出</t>
    </r>
  </si>
  <si>
    <t>住房保障支出</t>
  </si>
  <si>
    <r>
      <t xml:space="preserve">  </t>
    </r>
    <r>
      <rPr>
        <sz val="9"/>
        <color rgb="FF000000"/>
        <rFont val="宋体"/>
        <charset val="134"/>
      </rPr>
      <t>住房改革支出</t>
    </r>
  </si>
  <si>
    <r>
      <t xml:space="preserve">    </t>
    </r>
    <r>
      <rPr>
        <sz val="9"/>
        <color rgb="FF000000"/>
        <rFont val="宋体"/>
        <charset val="134"/>
      </rPr>
      <t>住房公积金</t>
    </r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</si>
  <si>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</si>
  <si>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</si>
  <si>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</si>
  <si>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</si>
  <si>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</si>
  <si>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</si>
  <si>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</si>
  <si>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</si>
  <si>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</si>
  <si>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</si>
  <si>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</si>
  <si>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</si>
  <si>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</si>
  <si>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</si>
  <si>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</si>
  <si>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</si>
  <si>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</si>
  <si>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</si>
  <si>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</si>
  <si>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</si>
  <si>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</si>
  <si>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</si>
  <si>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</si>
  <si>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</si>
  <si>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</si>
  <si>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</si>
  <si>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</si>
  <si>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</si>
  <si>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</si>
  <si>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</si>
  <si>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</si>
  <si>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</si>
  <si>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</si>
  <si>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</si>
  <si>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</si>
  <si>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</si>
  <si>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</si>
  <si>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</si>
  <si>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</si>
  <si>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</si>
  <si>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</si>
  <si>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</si>
  <si>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</si>
  <si>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</si>
  <si>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</si>
  <si>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</si>
  <si>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昆明市官渡区职业高级中学无“三公”经费支出预算，此表无数据。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</si>
  <si>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</si>
  <si>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</si>
  <si>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</si>
  <si>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</si>
  <si>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</si>
  <si>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</si>
  <si>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</si>
  <si>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</si>
  <si>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</si>
  <si>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</si>
  <si>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</si>
  <si>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</si>
  <si>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</si>
  <si>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</si>
  <si>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</si>
  <si>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</si>
  <si>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</si>
  <si>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</si>
  <si>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</si>
  <si>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昆明市官渡区教育体育局</t>
  </si>
  <si>
    <t>530111241100002099620</t>
  </si>
  <si>
    <t>其他人员支出</t>
  </si>
  <si>
    <t>行政运行</t>
  </si>
  <si>
    <t>其他工资福利支出</t>
  </si>
  <si>
    <t>530111231100001496895</t>
  </si>
  <si>
    <t>事业人员绩效奖励</t>
  </si>
  <si>
    <t>中等职业教育</t>
  </si>
  <si>
    <t>奖金</t>
  </si>
  <si>
    <t>绩效工资</t>
  </si>
  <si>
    <t>530111210000000002894</t>
  </si>
  <si>
    <t>住房公积金</t>
  </si>
  <si>
    <t>530111241100002099611</t>
  </si>
  <si>
    <t>离退休干部走访慰问经费</t>
  </si>
  <si>
    <t>事业单位离退休</t>
  </si>
  <si>
    <t>福利费</t>
  </si>
  <si>
    <t>530111210000000002895</t>
  </si>
  <si>
    <t>对个人和家庭的补助</t>
  </si>
  <si>
    <t>生活补助</t>
  </si>
  <si>
    <t>530111210000000002896</t>
  </si>
  <si>
    <t>工会经费</t>
  </si>
  <si>
    <t>530111231100001496896</t>
  </si>
  <si>
    <t>离退休人员支出</t>
  </si>
  <si>
    <t>530111210000000002892</t>
  </si>
  <si>
    <t>事业人员工资支出</t>
  </si>
  <si>
    <t>基本工资</t>
  </si>
  <si>
    <t>津贴补贴</t>
  </si>
  <si>
    <t>530111210000000002893</t>
  </si>
  <si>
    <t>社会保障缴费</t>
  </si>
  <si>
    <t>机关事业单位基本养老保险缴费支出</t>
  </si>
  <si>
    <t>机关事业单位基本养老保险缴费</t>
  </si>
  <si>
    <t>机关事业单位职业年金缴费支出</t>
  </si>
  <si>
    <t>职业年金缴费</t>
  </si>
  <si>
    <t>事业单位医疗</t>
  </si>
  <si>
    <t>职工基本医疗保险缴费</t>
  </si>
  <si>
    <t>公务员医疗补助</t>
  </si>
  <si>
    <t>公务员医疗补助缴费</t>
  </si>
  <si>
    <t>其他社会保障缴费</t>
  </si>
  <si>
    <t>其他行政事业单位医疗支出</t>
  </si>
  <si>
    <t>530111210000000002882</t>
  </si>
  <si>
    <t>一般公用支出</t>
  </si>
  <si>
    <t>办公费</t>
  </si>
  <si>
    <t>其他教育费附加安排的支出</t>
  </si>
  <si>
    <t>培训费</t>
  </si>
  <si>
    <t>其他商品和服务支出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</si>
  <si>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</si>
  <si>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</si>
  <si>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</si>
  <si>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</si>
  <si>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</si>
  <si>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</si>
  <si>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</si>
  <si>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</si>
  <si>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530111251100003631929</t>
  </si>
  <si>
    <t>2025年职业高中教育专项业务经费</t>
  </si>
  <si>
    <t>专项业务类</t>
  </si>
  <si>
    <t>530111251100003637171</t>
  </si>
  <si>
    <t>2025年上缴利息专项资金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</si>
  <si>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</si>
  <si>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</si>
  <si>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</si>
  <si>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</si>
  <si>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</si>
  <si>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</si>
  <si>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</si>
  <si>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</si>
  <si>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</si>
  <si>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</si>
  <si>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根据2025年银行存款结息金额全额上缴国库</t>
  </si>
  <si>
    <t>产出指标</t>
  </si>
  <si>
    <t>数量指标</t>
  </si>
  <si>
    <t>银行存款结息金额全额上缴</t>
  </si>
  <si>
    <t>=</t>
  </si>
  <si>
    <t>100</t>
  </si>
  <si>
    <t>%</t>
  </si>
  <si>
    <t>定量指标</t>
  </si>
  <si>
    <t>时效指标</t>
  </si>
  <si>
    <t>银行存款结息当期上缴国库</t>
  </si>
  <si>
    <t>&gt;</t>
  </si>
  <si>
    <t>90</t>
  </si>
  <si>
    <t>效益指标</t>
  </si>
  <si>
    <t>生态效益</t>
  </si>
  <si>
    <t>国有资产使用收入及时回笼</t>
  </si>
  <si>
    <t>满意度指标</t>
  </si>
  <si>
    <t>服务对象满意度</t>
  </si>
  <si>
    <t>完成利息上缴</t>
  </si>
  <si>
    <t>职业高中教育。我校主要是开展培养高中学历职业院校技术应用人才，提高社会职业素养，开办有幼教、财会、汽修、物流、计算机等专业高中学历职业教育。
职普融通试点单位，开办普通高中教育。完成在校学生的教育教学，实习实训。</t>
  </si>
  <si>
    <t>完成年度招生计划</t>
  </si>
  <si>
    <t>4655</t>
  </si>
  <si>
    <t>人</t>
  </si>
  <si>
    <t>招生人数4655</t>
  </si>
  <si>
    <t>经费指标的下达率</t>
  </si>
  <si>
    <t>根据上缴财政专户非税收入按比例下达资金</t>
  </si>
  <si>
    <t>社会效益</t>
  </si>
  <si>
    <t>提升学校建设及社会声誉</t>
  </si>
  <si>
    <t>合理使用下达资金，满足学校建设及设施设备的完善</t>
  </si>
  <si>
    <t>学生及家长满意度</t>
  </si>
  <si>
    <t>反映学生及家长对学校办学及环境的满意度</t>
  </si>
  <si>
    <t>预算06表</t>
  </si>
  <si>
    <t>政府性基金预算支出预算表</t>
  </si>
  <si>
    <t>单位名称：昆明市发展和改革委员会</t>
  </si>
  <si>
    <t>政府性基金预算支出</t>
  </si>
  <si>
    <t>昆明市官渡区职业高级中学无政府性基金预算支出预算，此表无数据。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</si>
  <si>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</si>
  <si>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</si>
  <si>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</si>
  <si>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</si>
  <si>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</si>
  <si>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</si>
  <si>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</si>
  <si>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</si>
  <si>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</si>
  <si>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</si>
  <si>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</si>
  <si>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A4复印纸</t>
  </si>
  <si>
    <t>复印纸</t>
  </si>
  <si>
    <t>元</t>
  </si>
  <si>
    <t>印刷服务</t>
  </si>
  <si>
    <t>其他印刷服务</t>
  </si>
  <si>
    <t>年</t>
  </si>
  <si>
    <t>物业管理保安</t>
  </si>
  <si>
    <t>物业管理服务</t>
  </si>
  <si>
    <t>物业管理保洁</t>
  </si>
  <si>
    <t>物业管理绿化</t>
  </si>
  <si>
    <t>物业管理门窗维护</t>
  </si>
  <si>
    <t>物业管理水电供应</t>
  </si>
  <si>
    <t>物业管理宿管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</si>
  <si>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</si>
  <si>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</si>
  <si>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</si>
  <si>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</si>
  <si>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</si>
  <si>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</si>
  <si>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</si>
  <si>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</si>
  <si>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昆明市官渡区职业高级中学无政府购买服务预算，此表无数据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</si>
  <si>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</si>
  <si>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</si>
  <si>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</si>
  <si>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</si>
  <si>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</si>
  <si>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</si>
  <si>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</si>
  <si>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</si>
  <si>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</si>
  <si>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</si>
  <si>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</si>
  <si>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</si>
  <si>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</si>
  <si>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</si>
  <si>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</si>
  <si>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</si>
  <si>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</si>
  <si>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</si>
  <si>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</si>
  <si>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</si>
  <si>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</si>
  <si>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</si>
  <si>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</si>
  <si>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昆明市官渡区职业高级中学无对下转移支付预算，此表无数</t>
  </si>
  <si>
    <t>预算09-2表</t>
  </si>
  <si>
    <t>昆明市官渡区职业高级中学无区对下转移支付绩效目标，此表无数据。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</si>
  <si>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</si>
  <si>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</si>
  <si>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</si>
  <si>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</si>
  <si>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</si>
  <si>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</si>
  <si>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</si>
  <si>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</si>
  <si>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昆明市官渡区职业高级中学无新增资产配置，此表无数据。</t>
  </si>
  <si>
    <t>预算11表</t>
  </si>
  <si>
    <t>上级补助</t>
  </si>
  <si>
    <t>昆明市官渡区职业高级中学无上级转移支付补助项目支出，故本表公开为空表</t>
  </si>
  <si>
    <t>预算12表</t>
  </si>
  <si>
    <t>项目级次</t>
  </si>
  <si>
    <t>经常性项目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</si>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</sst>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m/dd\ hh:mm:ss"/>
    <numFmt numFmtId="178" formatCode="#,##0;\-#,##0;;@"/>
    <numFmt numFmtId="179" formatCode="#,##0.00;\-#,##0.00;;@"/>
    <numFmt numFmtId="180" formatCode="hh:mm:ss"/>
    <numFmt numFmtId="181" formatCode="#,##0.00_ 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7" applyNumberFormat="0" applyAlignment="0" applyProtection="0">
      <alignment vertical="center"/>
    </xf>
    <xf numFmtId="0" fontId="25" fillId="6" borderId="18" applyNumberFormat="0" applyAlignment="0" applyProtection="0">
      <alignment vertical="center"/>
    </xf>
    <xf numFmtId="0" fontId="26" fillId="6" borderId="17" applyNumberFormat="0" applyAlignment="0" applyProtection="0">
      <alignment vertical="center"/>
    </xf>
    <xf numFmtId="0" fontId="27" fillId="7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176" fontId="5" fillId="0" borderId="7">
      <alignment horizontal="right" vertical="center"/>
    </xf>
    <xf numFmtId="177" fontId="5" fillId="0" borderId="7">
      <alignment horizontal="right" vertical="center"/>
    </xf>
    <xf numFmtId="178" fontId="5" fillId="0" borderId="7">
      <alignment horizontal="right" vertical="center"/>
    </xf>
    <xf numFmtId="179" fontId="5" fillId="0" borderId="7">
      <alignment horizontal="right" vertical="center"/>
    </xf>
    <xf numFmtId="179" fontId="5" fillId="0" borderId="7">
      <alignment horizontal="right" vertical="center"/>
    </xf>
    <xf numFmtId="10" fontId="5" fillId="0" borderId="7">
      <alignment horizontal="right" vertical="center"/>
    </xf>
    <xf numFmtId="49" fontId="5" fillId="0" borderId="7">
      <alignment horizontal="left" vertical="center" wrapText="1"/>
    </xf>
    <xf numFmtId="180" fontId="5" fillId="0" borderId="7">
      <alignment horizontal="right" vertical="center"/>
    </xf>
  </cellStyleXfs>
  <cellXfs count="236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vertical="center" wrapText="1"/>
    </xf>
    <xf numFmtId="0" fontId="2" fillId="3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" fontId="2" fillId="0" borderId="4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6" fillId="0" borderId="0" xfId="0" applyFont="1" applyBorder="1"/>
    <xf numFmtId="0" fontId="1" fillId="0" borderId="7" xfId="0" applyFont="1" applyBorder="1" applyAlignment="1" applyProtection="1">
      <alignment horizontal="center" vertical="center"/>
      <protection locked="0"/>
    </xf>
    <xf numFmtId="4" fontId="7" fillId="0" borderId="7" xfId="52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8" fillId="0" borderId="0" xfId="0" applyFont="1" applyBorder="1" applyAlignment="1" applyProtection="1">
      <alignment vertical="top"/>
      <protection locked="0"/>
    </xf>
    <xf numFmtId="0" fontId="8" fillId="0" borderId="0" xfId="0" applyFont="1" applyBorder="1" applyAlignment="1">
      <alignment vertical="top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9" fontId="7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8" fontId="7" fillId="0" borderId="7" xfId="51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181" fontId="2" fillId="0" borderId="11" xfId="0" applyNumberFormat="1" applyFont="1" applyBorder="1" applyAlignment="1" applyProtection="1">
      <alignment horizontal="left" vertical="center"/>
      <protection locked="0"/>
    </xf>
    <xf numFmtId="181" fontId="2" fillId="0" borderId="11" xfId="0" applyNumberFormat="1" applyFont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9" fontId="7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right"/>
      <protection locked="0"/>
    </xf>
    <xf numFmtId="49" fontId="11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5" fillId="0" borderId="0" xfId="0" applyNumberFormat="1" applyFont="1"/>
    <xf numFmtId="0" fontId="1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vertical="top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11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4" fontId="2" fillId="3" borderId="7" xfId="0" applyNumberFormat="1" applyFont="1" applyFill="1" applyBorder="1" applyAlignment="1" applyProtection="1">
      <alignment horizontal="right" vertical="center"/>
      <protection locked="0"/>
    </xf>
    <xf numFmtId="4" fontId="2" fillId="3" borderId="6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49" fontId="1" fillId="0" borderId="0" xfId="0" applyNumberFormat="1" applyFont="1" applyBorder="1" applyProtection="1"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>
      <alignment horizontal="left" vertical="center" wrapText="1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9" fontId="5" fillId="0" borderId="7" xfId="0" applyNumberFormat="1" applyFont="1" applyBorder="1" applyAlignment="1" applyProtection="1">
      <alignment horizontal="right" vertical="center"/>
      <protection locked="0"/>
    </xf>
    <xf numFmtId="179" fontId="5" fillId="0" borderId="6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79" fontId="5" fillId="0" borderId="7" xfId="52" applyProtection="1">
      <alignment horizontal="right" vertical="center"/>
      <protection locked="0"/>
    </xf>
    <xf numFmtId="0" fontId="1" fillId="0" borderId="4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179" fontId="2" fillId="0" borderId="7" xfId="52" applyFont="1">
      <alignment horizontal="right"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181" fontId="2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8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179" fontId="15" fillId="0" borderId="7" xfId="52" applyFont="1">
      <alignment horizontal="right" vertical="center"/>
    </xf>
    <xf numFmtId="0" fontId="5" fillId="0" borderId="7" xfId="0" applyFont="1" applyBorder="1" applyAlignment="1" quotePrefix="1">
      <alignment horizontal="left" vertical="center"/>
    </xf>
    <xf numFmtId="0" fontId="5" fillId="0" borderId="6" xfId="0" applyFont="1" applyBorder="1" applyAlignment="1" quotePrefix="1">
      <alignment horizontal="left" vertical="center"/>
    </xf>
    <xf numFmtId="0" fontId="2" fillId="0" borderId="7" xfId="0" applyFont="1" applyBorder="1" applyAlignment="1" quotePrefix="1">
      <alignment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3" activePane="bottomLeft" state="frozen"/>
      <selection/>
      <selection pane="bottomLeft" activeCell="B10" sqref="B10"/>
    </sheetView>
  </sheetViews>
  <sheetFormatPr defaultColWidth="8.62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50"/>
      <c r="B2" s="50"/>
      <c r="C2" s="50"/>
      <c r="D2" s="68" t="s">
        <v>0</v>
      </c>
    </row>
    <row r="3" ht="41.25" customHeight="1" spans="1:1">
      <c r="A3" s="45" t="str">
        <f>"2025"&amp;"年部门财务收支预算总表"</f>
        <v>2025年部门财务收支预算总表</v>
      </c>
    </row>
    <row r="4" ht="17.25" customHeight="1" spans="1:4">
      <c r="A4" s="48" t="str">
        <f>"单位名称："&amp;"昆明市官渡区职业高级中学"</f>
        <v>单位名称：昆明市官渡区职业高级中学</v>
      </c>
      <c r="B4" s="196"/>
      <c r="D4" s="159" t="s">
        <v>1</v>
      </c>
    </row>
    <row r="5" ht="23.25" customHeight="1" spans="1:4">
      <c r="A5" s="197" t="s">
        <v>2</v>
      </c>
      <c r="B5" s="198"/>
      <c r="C5" s="197" t="s">
        <v>3</v>
      </c>
      <c r="D5" s="198"/>
    </row>
    <row r="6" ht="24" customHeight="1" spans="1:4">
      <c r="A6" s="197" t="s">
        <v>4</v>
      </c>
      <c r="B6" s="197" t="s">
        <v>5</v>
      </c>
      <c r="C6" s="197" t="s">
        <v>6</v>
      </c>
      <c r="D6" s="197" t="s">
        <v>5</v>
      </c>
    </row>
    <row r="7" s="39" customFormat="1" ht="17.25" customHeight="1" spans="1:4">
      <c r="A7" s="199" t="s">
        <v>7</v>
      </c>
      <c r="B7" s="200">
        <v>34207948</v>
      </c>
      <c r="C7" s="199" t="s">
        <v>8</v>
      </c>
      <c r="D7" s="85"/>
    </row>
    <row r="8" s="39" customFormat="1" ht="17.25" customHeight="1" spans="1:4">
      <c r="A8" s="199" t="s">
        <v>9</v>
      </c>
      <c r="B8" s="85"/>
      <c r="C8" s="199" t="s">
        <v>10</v>
      </c>
      <c r="D8" s="85"/>
    </row>
    <row r="9" s="39" customFormat="1" ht="17.25" customHeight="1" spans="1:4">
      <c r="A9" s="199" t="s">
        <v>11</v>
      </c>
      <c r="B9" s="85"/>
      <c r="C9" s="234" t="s">
        <v>12</v>
      </c>
      <c r="D9" s="85"/>
    </row>
    <row r="10" s="39" customFormat="1" ht="17.25" customHeight="1" spans="1:4">
      <c r="A10" s="199" t="s">
        <v>13</v>
      </c>
      <c r="B10" s="200">
        <v>1045000</v>
      </c>
      <c r="C10" s="234" t="s">
        <v>14</v>
      </c>
      <c r="D10" s="85"/>
    </row>
    <row r="11" s="39" customFormat="1" ht="17.25" customHeight="1" spans="1:4">
      <c r="A11" s="199" t="s">
        <v>15</v>
      </c>
      <c r="B11" s="85"/>
      <c r="C11" s="234" t="s">
        <v>16</v>
      </c>
      <c r="D11" s="200">
        <v>28252148</v>
      </c>
    </row>
    <row r="12" s="39" customFormat="1" ht="17.25" customHeight="1" spans="1:4">
      <c r="A12" s="199" t="s">
        <v>17</v>
      </c>
      <c r="B12" s="85"/>
      <c r="C12" s="234" t="s">
        <v>18</v>
      </c>
      <c r="D12" s="85"/>
    </row>
    <row r="13" s="39" customFormat="1" ht="17.25" customHeight="1" spans="1:4">
      <c r="A13" s="199" t="s">
        <v>19</v>
      </c>
      <c r="B13" s="85"/>
      <c r="C13" s="35" t="s">
        <v>20</v>
      </c>
      <c r="D13" s="85"/>
    </row>
    <row r="14" s="39" customFormat="1" ht="17.25" customHeight="1" spans="1:4">
      <c r="A14" s="199" t="s">
        <v>21</v>
      </c>
      <c r="B14" s="85"/>
      <c r="C14" s="35" t="s">
        <v>22</v>
      </c>
      <c r="D14" s="200">
        <v>3331600</v>
      </c>
    </row>
    <row r="15" s="39" customFormat="1" ht="17.25" customHeight="1" spans="1:4">
      <c r="A15" s="199" t="s">
        <v>23</v>
      </c>
      <c r="B15" s="85"/>
      <c r="C15" s="35" t="s">
        <v>24</v>
      </c>
      <c r="D15" s="200">
        <v>1789200</v>
      </c>
    </row>
    <row r="16" s="39" customFormat="1" ht="17.25" customHeight="1" spans="1:4">
      <c r="A16" s="199" t="s">
        <v>25</v>
      </c>
      <c r="B16" s="200">
        <v>20000</v>
      </c>
      <c r="C16" s="35" t="s">
        <v>26</v>
      </c>
      <c r="D16" s="85"/>
    </row>
    <row r="17" s="39" customFormat="1" ht="17.25" customHeight="1" spans="1:4">
      <c r="A17" s="119"/>
      <c r="B17" s="85"/>
      <c r="C17" s="35" t="s">
        <v>27</v>
      </c>
      <c r="D17" s="85"/>
    </row>
    <row r="18" s="39" customFormat="1" ht="17.25" customHeight="1" spans="1:4">
      <c r="A18" s="201"/>
      <c r="B18" s="85"/>
      <c r="C18" s="35" t="s">
        <v>28</v>
      </c>
      <c r="D18" s="85"/>
    </row>
    <row r="19" s="39" customFormat="1" ht="17.25" customHeight="1" spans="1:4">
      <c r="A19" s="201"/>
      <c r="B19" s="85"/>
      <c r="C19" s="35" t="s">
        <v>29</v>
      </c>
      <c r="D19" s="85"/>
    </row>
    <row r="20" s="39" customFormat="1" ht="17.25" customHeight="1" spans="1:4">
      <c r="A20" s="201"/>
      <c r="B20" s="85"/>
      <c r="C20" s="35" t="s">
        <v>30</v>
      </c>
      <c r="D20" s="85"/>
    </row>
    <row r="21" s="39" customFormat="1" ht="17.25" customHeight="1" spans="1:4">
      <c r="A21" s="201"/>
      <c r="B21" s="85"/>
      <c r="C21" s="35" t="s">
        <v>31</v>
      </c>
      <c r="D21" s="85"/>
    </row>
    <row r="22" s="39" customFormat="1" ht="17.25" customHeight="1" spans="1:4">
      <c r="A22" s="201"/>
      <c r="B22" s="85"/>
      <c r="C22" s="35" t="s">
        <v>32</v>
      </c>
      <c r="D22" s="85"/>
    </row>
    <row r="23" s="39" customFormat="1" ht="17.25" customHeight="1" spans="1:4">
      <c r="A23" s="201"/>
      <c r="B23" s="85"/>
      <c r="C23" s="35" t="s">
        <v>33</v>
      </c>
      <c r="D23" s="85"/>
    </row>
    <row r="24" s="39" customFormat="1" ht="17.25" customHeight="1" spans="1:4">
      <c r="A24" s="201"/>
      <c r="B24" s="85"/>
      <c r="C24" s="35" t="s">
        <v>34</v>
      </c>
      <c r="D24" s="85"/>
    </row>
    <row r="25" s="39" customFormat="1" ht="17.25" customHeight="1" spans="1:4">
      <c r="A25" s="201"/>
      <c r="B25" s="85"/>
      <c r="C25" s="35" t="s">
        <v>35</v>
      </c>
      <c r="D25" s="200">
        <v>1900000</v>
      </c>
    </row>
    <row r="26" s="39" customFormat="1" ht="17.25" customHeight="1" spans="1:4">
      <c r="A26" s="201"/>
      <c r="B26" s="85"/>
      <c r="C26" s="35" t="s">
        <v>36</v>
      </c>
      <c r="D26" s="85"/>
    </row>
    <row r="27" s="39" customFormat="1" ht="17.25" customHeight="1" spans="1:4">
      <c r="A27" s="201"/>
      <c r="B27" s="85"/>
      <c r="C27" s="119" t="s">
        <v>37</v>
      </c>
      <c r="D27" s="85"/>
    </row>
    <row r="28" s="39" customFormat="1" ht="17.25" customHeight="1" spans="1:4">
      <c r="A28" s="201"/>
      <c r="B28" s="85"/>
      <c r="C28" s="35" t="s">
        <v>38</v>
      </c>
      <c r="D28" s="85"/>
    </row>
    <row r="29" s="39" customFormat="1" ht="16.5" customHeight="1" spans="1:4">
      <c r="A29" s="201"/>
      <c r="B29" s="85"/>
      <c r="C29" s="35" t="s">
        <v>39</v>
      </c>
      <c r="D29" s="85"/>
    </row>
    <row r="30" s="39" customFormat="1" ht="16.5" customHeight="1" spans="1:4">
      <c r="A30" s="201"/>
      <c r="B30" s="85"/>
      <c r="C30" s="119" t="s">
        <v>40</v>
      </c>
      <c r="D30" s="85"/>
    </row>
    <row r="31" s="39" customFormat="1" ht="17.25" customHeight="1" spans="1:4">
      <c r="A31" s="201"/>
      <c r="B31" s="85"/>
      <c r="C31" s="119" t="s">
        <v>41</v>
      </c>
      <c r="D31" s="85"/>
    </row>
    <row r="32" s="39" customFormat="1" ht="17.25" customHeight="1" spans="1:4">
      <c r="A32" s="201"/>
      <c r="B32" s="85"/>
      <c r="C32" s="35" t="s">
        <v>42</v>
      </c>
      <c r="D32" s="85"/>
    </row>
    <row r="33" s="39" customFormat="1" ht="16.5" customHeight="1" spans="1:4">
      <c r="A33" s="201" t="s">
        <v>43</v>
      </c>
      <c r="B33" s="235">
        <f>35272948-0</f>
        <v>35272948</v>
      </c>
      <c r="C33" s="201" t="s">
        <v>44</v>
      </c>
      <c r="D33" s="235">
        <v>35272948</v>
      </c>
    </row>
    <row r="34" s="39" customFormat="1" ht="16.5" customHeight="1" spans="1:4">
      <c r="A34" s="119" t="s">
        <v>45</v>
      </c>
      <c r="B34" s="85"/>
      <c r="C34" s="119" t="s">
        <v>46</v>
      </c>
      <c r="D34" s="85"/>
    </row>
    <row r="35" s="39" customFormat="1" ht="16.5" customHeight="1" spans="1:4">
      <c r="A35" s="35" t="s">
        <v>47</v>
      </c>
      <c r="B35" s="85"/>
      <c r="C35" s="35" t="s">
        <v>47</v>
      </c>
      <c r="D35" s="85"/>
    </row>
    <row r="36" s="39" customFormat="1" ht="16.5" customHeight="1" spans="1:4">
      <c r="A36" s="35" t="s">
        <v>48</v>
      </c>
      <c r="B36" s="85"/>
      <c r="C36" s="35" t="s">
        <v>49</v>
      </c>
      <c r="D36" s="85"/>
    </row>
    <row r="37" s="39" customFormat="1" ht="16.5" customHeight="1" spans="1:4">
      <c r="A37" s="202" t="s">
        <v>50</v>
      </c>
      <c r="B37" s="235">
        <f>35272948-0</f>
        <v>35272948</v>
      </c>
      <c r="C37" s="202" t="s">
        <v>51</v>
      </c>
      <c r="D37" s="235">
        <v>35272948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9.125" defaultRowHeight="14.25" customHeight="1" outlineLevelCol="5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6">
        <v>1</v>
      </c>
      <c r="B2" s="127">
        <v>0</v>
      </c>
      <c r="C2" s="126">
        <v>1</v>
      </c>
      <c r="D2" s="128"/>
      <c r="E2" s="128"/>
      <c r="F2" s="125" t="s">
        <v>280</v>
      </c>
    </row>
    <row r="3" ht="42" customHeight="1" spans="1:6">
      <c r="A3" s="129" t="str">
        <f>"2025"&amp;"年部门政府性基金预算支出预算表"</f>
        <v>2025年部门政府性基金预算支出预算表</v>
      </c>
      <c r="B3" s="129" t="s">
        <v>281</v>
      </c>
      <c r="C3" s="130"/>
      <c r="D3" s="131"/>
      <c r="E3" s="131"/>
      <c r="F3" s="131"/>
    </row>
    <row r="4" ht="13.5" customHeight="1" spans="1:6">
      <c r="A4" s="5" t="str">
        <f>"单位名称："&amp;"昆明市官渡区职业高级中学"</f>
        <v>单位名称：昆明市官渡区职业高级中学</v>
      </c>
      <c r="B4" s="5" t="s">
        <v>282</v>
      </c>
      <c r="C4" s="126"/>
      <c r="D4" s="128"/>
      <c r="E4" s="128"/>
      <c r="F4" s="125" t="s">
        <v>1</v>
      </c>
    </row>
    <row r="5" ht="19.5" customHeight="1" spans="1:6">
      <c r="A5" s="132" t="s">
        <v>165</v>
      </c>
      <c r="B5" s="133" t="s">
        <v>71</v>
      </c>
      <c r="C5" s="132" t="s">
        <v>72</v>
      </c>
      <c r="D5" s="11" t="s">
        <v>283</v>
      </c>
      <c r="E5" s="12"/>
      <c r="F5" s="13"/>
    </row>
    <row r="6" ht="18.75" customHeight="1" spans="1:6">
      <c r="A6" s="134"/>
      <c r="B6" s="135"/>
      <c r="C6" s="134"/>
      <c r="D6" s="16" t="s">
        <v>55</v>
      </c>
      <c r="E6" s="11" t="s">
        <v>74</v>
      </c>
      <c r="F6" s="16" t="s">
        <v>75</v>
      </c>
    </row>
    <row r="7" ht="18.75" customHeight="1" spans="1:6">
      <c r="A7" s="72">
        <v>1</v>
      </c>
      <c r="B7" s="136" t="s">
        <v>82</v>
      </c>
      <c r="C7" s="72">
        <v>3</v>
      </c>
      <c r="D7" s="137">
        <v>4</v>
      </c>
      <c r="E7" s="137">
        <v>5</v>
      </c>
      <c r="F7" s="137">
        <v>6</v>
      </c>
    </row>
    <row r="8" ht="21" customHeight="1" spans="1:6">
      <c r="A8" s="21"/>
      <c r="B8" s="21"/>
      <c r="C8" s="21"/>
      <c r="D8" s="85"/>
      <c r="E8" s="85"/>
      <c r="F8" s="85"/>
    </row>
    <row r="9" ht="21" customHeight="1" spans="1:6">
      <c r="A9" s="21"/>
      <c r="B9" s="21"/>
      <c r="C9" s="21"/>
      <c r="D9" s="85"/>
      <c r="E9" s="85"/>
      <c r="F9" s="85"/>
    </row>
    <row r="10" ht="18.75" customHeight="1" spans="1:6">
      <c r="A10" s="138" t="s">
        <v>154</v>
      </c>
      <c r="B10" s="138" t="s">
        <v>154</v>
      </c>
      <c r="C10" s="139" t="s">
        <v>154</v>
      </c>
      <c r="D10" s="85"/>
      <c r="E10" s="85"/>
      <c r="F10" s="85"/>
    </row>
    <row r="11" customHeight="1" spans="1:1">
      <c r="A11" s="140" t="s">
        <v>284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8"/>
  <sheetViews>
    <sheetView showZeros="0" zoomScale="80" zoomScaleNormal="80" topLeftCell="F1" workbookViewId="0">
      <pane ySplit="1" topLeftCell="A2" activePane="bottomLeft" state="frozen"/>
      <selection/>
      <selection pane="bottomLeft" activeCell="I14" sqref="I14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9"/>
      <c r="C2" s="89"/>
      <c r="R2" s="3"/>
      <c r="S2" s="3" t="s">
        <v>285</v>
      </c>
    </row>
    <row r="3" ht="41.25" customHeight="1" spans="1:19">
      <c r="A3" s="78" t="str">
        <f>"2025"&amp;"年部门政府采购预算表"</f>
        <v>2025年部门政府采购预算表</v>
      </c>
      <c r="B3" s="70"/>
      <c r="C3" s="70"/>
      <c r="D3" s="4"/>
      <c r="E3" s="4"/>
      <c r="F3" s="4"/>
      <c r="G3" s="4"/>
      <c r="H3" s="4"/>
      <c r="I3" s="4"/>
      <c r="J3" s="4"/>
      <c r="K3" s="4"/>
      <c r="L3" s="4"/>
      <c r="M3" s="70"/>
      <c r="N3" s="4"/>
      <c r="O3" s="4"/>
      <c r="P3" s="70"/>
      <c r="Q3" s="4"/>
      <c r="R3" s="70"/>
      <c r="S3" s="70"/>
    </row>
    <row r="4" ht="18.75" customHeight="1" spans="1:19">
      <c r="A4" s="116" t="str">
        <f>"单位名称："&amp;"昆明市官渡区职业高级中学"</f>
        <v>单位名称：昆明市官渡区职业高级中学</v>
      </c>
      <c r="B4" s="91"/>
      <c r="C4" s="91"/>
      <c r="D4" s="7"/>
      <c r="E4" s="7"/>
      <c r="F4" s="7"/>
      <c r="G4" s="7"/>
      <c r="H4" s="7"/>
      <c r="I4" s="7"/>
      <c r="J4" s="7"/>
      <c r="K4" s="7"/>
      <c r="L4" s="7"/>
      <c r="R4" s="8"/>
      <c r="S4" s="125" t="s">
        <v>1</v>
      </c>
    </row>
    <row r="5" ht="15.75" customHeight="1" spans="1:19">
      <c r="A5" s="10" t="s">
        <v>164</v>
      </c>
      <c r="B5" s="92" t="s">
        <v>165</v>
      </c>
      <c r="C5" s="92" t="s">
        <v>286</v>
      </c>
      <c r="D5" s="93" t="s">
        <v>287</v>
      </c>
      <c r="E5" s="93" t="s">
        <v>288</v>
      </c>
      <c r="F5" s="93" t="s">
        <v>289</v>
      </c>
      <c r="G5" s="93" t="s">
        <v>290</v>
      </c>
      <c r="H5" s="93" t="s">
        <v>291</v>
      </c>
      <c r="I5" s="106" t="s">
        <v>172</v>
      </c>
      <c r="J5" s="106"/>
      <c r="K5" s="106"/>
      <c r="L5" s="106"/>
      <c r="M5" s="107"/>
      <c r="N5" s="106"/>
      <c r="O5" s="106"/>
      <c r="P5" s="86"/>
      <c r="Q5" s="106"/>
      <c r="R5" s="107"/>
      <c r="S5" s="87"/>
    </row>
    <row r="6" ht="17.25" customHeight="1" spans="1:19">
      <c r="A6" s="15"/>
      <c r="B6" s="94"/>
      <c r="C6" s="94"/>
      <c r="D6" s="95"/>
      <c r="E6" s="95"/>
      <c r="F6" s="95"/>
      <c r="G6" s="95"/>
      <c r="H6" s="95"/>
      <c r="I6" s="95" t="s">
        <v>55</v>
      </c>
      <c r="J6" s="95" t="s">
        <v>58</v>
      </c>
      <c r="K6" s="95" t="s">
        <v>292</v>
      </c>
      <c r="L6" s="95" t="s">
        <v>293</v>
      </c>
      <c r="M6" s="108" t="s">
        <v>294</v>
      </c>
      <c r="N6" s="109" t="s">
        <v>295</v>
      </c>
      <c r="O6" s="109"/>
      <c r="P6" s="114"/>
      <c r="Q6" s="109"/>
      <c r="R6" s="115"/>
      <c r="S6" s="96"/>
    </row>
    <row r="7" ht="54" customHeight="1" spans="1:19">
      <c r="A7" s="18"/>
      <c r="B7" s="96"/>
      <c r="C7" s="96"/>
      <c r="D7" s="97"/>
      <c r="E7" s="97"/>
      <c r="F7" s="97"/>
      <c r="G7" s="97"/>
      <c r="H7" s="97"/>
      <c r="I7" s="97"/>
      <c r="J7" s="97" t="s">
        <v>57</v>
      </c>
      <c r="K7" s="97"/>
      <c r="L7" s="97"/>
      <c r="M7" s="110"/>
      <c r="N7" s="97" t="s">
        <v>57</v>
      </c>
      <c r="O7" s="97" t="s">
        <v>64</v>
      </c>
      <c r="P7" s="96" t="s">
        <v>65</v>
      </c>
      <c r="Q7" s="97" t="s">
        <v>66</v>
      </c>
      <c r="R7" s="110" t="s">
        <v>67</v>
      </c>
      <c r="S7" s="96" t="s">
        <v>68</v>
      </c>
    </row>
    <row r="8" ht="18" customHeight="1" spans="1:19">
      <c r="A8" s="117">
        <v>1</v>
      </c>
      <c r="B8" s="117" t="s">
        <v>82</v>
      </c>
      <c r="C8" s="118">
        <v>3</v>
      </c>
      <c r="D8" s="118">
        <v>4</v>
      </c>
      <c r="E8" s="117">
        <v>5</v>
      </c>
      <c r="F8" s="117">
        <v>6</v>
      </c>
      <c r="G8" s="117">
        <v>7</v>
      </c>
      <c r="H8" s="117">
        <v>8</v>
      </c>
      <c r="I8" s="117">
        <v>9</v>
      </c>
      <c r="J8" s="117">
        <v>10</v>
      </c>
      <c r="K8" s="117">
        <v>11</v>
      </c>
      <c r="L8" s="117">
        <v>12</v>
      </c>
      <c r="M8" s="117">
        <v>13</v>
      </c>
      <c r="N8" s="117">
        <v>14</v>
      </c>
      <c r="O8" s="117">
        <v>15</v>
      </c>
      <c r="P8" s="117">
        <v>16</v>
      </c>
      <c r="Q8" s="117">
        <v>17</v>
      </c>
      <c r="R8" s="117">
        <v>18</v>
      </c>
      <c r="S8" s="117">
        <v>19</v>
      </c>
    </row>
    <row r="9" ht="21" customHeight="1" spans="1:19">
      <c r="A9" s="119" t="s">
        <v>182</v>
      </c>
      <c r="B9" s="99" t="s">
        <v>69</v>
      </c>
      <c r="C9" s="99" t="s">
        <v>222</v>
      </c>
      <c r="D9" s="99" t="s">
        <v>296</v>
      </c>
      <c r="E9" s="99" t="s">
        <v>297</v>
      </c>
      <c r="F9" s="99" t="s">
        <v>298</v>
      </c>
      <c r="G9" s="120">
        <v>100</v>
      </c>
      <c r="H9" s="121">
        <v>16000</v>
      </c>
      <c r="I9" s="121">
        <v>16000</v>
      </c>
      <c r="J9" s="121">
        <v>16000</v>
      </c>
      <c r="K9" s="85"/>
      <c r="L9" s="85"/>
      <c r="M9" s="85"/>
      <c r="N9" s="85"/>
      <c r="O9" s="85"/>
      <c r="P9" s="85"/>
      <c r="Q9" s="85"/>
      <c r="R9" s="85"/>
      <c r="S9" s="85"/>
    </row>
    <row r="10" ht="21" customHeight="1" spans="1:19">
      <c r="A10" s="119" t="s">
        <v>182</v>
      </c>
      <c r="B10" s="99" t="s">
        <v>69</v>
      </c>
      <c r="C10" s="99" t="s">
        <v>222</v>
      </c>
      <c r="D10" s="99" t="s">
        <v>299</v>
      </c>
      <c r="E10" s="99" t="s">
        <v>300</v>
      </c>
      <c r="F10" s="99" t="s">
        <v>301</v>
      </c>
      <c r="G10" s="120">
        <v>1</v>
      </c>
      <c r="H10" s="121">
        <v>200000</v>
      </c>
      <c r="I10" s="121">
        <v>200000</v>
      </c>
      <c r="J10" s="121">
        <v>200000</v>
      </c>
      <c r="K10" s="85"/>
      <c r="L10" s="85"/>
      <c r="M10" s="85"/>
      <c r="N10" s="85"/>
      <c r="O10" s="85"/>
      <c r="P10" s="85"/>
      <c r="Q10" s="85"/>
      <c r="R10" s="85"/>
      <c r="S10" s="85"/>
    </row>
    <row r="11" ht="21" customHeight="1" spans="1:19">
      <c r="A11" s="119" t="s">
        <v>182</v>
      </c>
      <c r="B11" s="99" t="s">
        <v>69</v>
      </c>
      <c r="C11" s="99" t="s">
        <v>222</v>
      </c>
      <c r="D11" s="99" t="s">
        <v>302</v>
      </c>
      <c r="E11" s="99" t="s">
        <v>303</v>
      </c>
      <c r="F11" s="99" t="s">
        <v>271</v>
      </c>
      <c r="G11" s="120">
        <v>11</v>
      </c>
      <c r="H11" s="121">
        <v>396000</v>
      </c>
      <c r="I11" s="121">
        <v>396000</v>
      </c>
      <c r="J11" s="121">
        <v>396000</v>
      </c>
      <c r="K11" s="85"/>
      <c r="L11" s="85"/>
      <c r="M11" s="85"/>
      <c r="N11" s="85"/>
      <c r="O11" s="85"/>
      <c r="P11" s="85"/>
      <c r="Q11" s="85"/>
      <c r="R11" s="85"/>
      <c r="S11" s="85"/>
    </row>
    <row r="12" ht="21" customHeight="1" spans="1:19">
      <c r="A12" s="119" t="s">
        <v>182</v>
      </c>
      <c r="B12" s="99" t="s">
        <v>69</v>
      </c>
      <c r="C12" s="99" t="s">
        <v>222</v>
      </c>
      <c r="D12" s="99" t="s">
        <v>304</v>
      </c>
      <c r="E12" s="99" t="s">
        <v>303</v>
      </c>
      <c r="F12" s="99" t="s">
        <v>271</v>
      </c>
      <c r="G12" s="120">
        <v>7</v>
      </c>
      <c r="H12" s="121">
        <v>252000</v>
      </c>
      <c r="I12" s="121">
        <v>252000</v>
      </c>
      <c r="J12" s="121">
        <v>252000</v>
      </c>
      <c r="K12" s="85"/>
      <c r="L12" s="85"/>
      <c r="M12" s="85"/>
      <c r="N12" s="85"/>
      <c r="O12" s="85"/>
      <c r="P12" s="85"/>
      <c r="Q12" s="85"/>
      <c r="R12" s="85"/>
      <c r="S12" s="85"/>
    </row>
    <row r="13" ht="21" customHeight="1" spans="1:19">
      <c r="A13" s="119" t="s">
        <v>182</v>
      </c>
      <c r="B13" s="99" t="s">
        <v>69</v>
      </c>
      <c r="C13" s="99" t="s">
        <v>222</v>
      </c>
      <c r="D13" s="99" t="s">
        <v>305</v>
      </c>
      <c r="E13" s="99" t="s">
        <v>303</v>
      </c>
      <c r="F13" s="99" t="s">
        <v>271</v>
      </c>
      <c r="G13" s="120">
        <v>6</v>
      </c>
      <c r="H13" s="121">
        <v>216000</v>
      </c>
      <c r="I13" s="121">
        <v>216000</v>
      </c>
      <c r="J13" s="121">
        <v>216000</v>
      </c>
      <c r="K13" s="85"/>
      <c r="L13" s="85"/>
      <c r="M13" s="85"/>
      <c r="N13" s="85"/>
      <c r="O13" s="85"/>
      <c r="P13" s="85"/>
      <c r="Q13" s="85"/>
      <c r="R13" s="85"/>
      <c r="S13" s="85"/>
    </row>
    <row r="14" ht="21" customHeight="1" spans="1:19">
      <c r="A14" s="119" t="s">
        <v>182</v>
      </c>
      <c r="B14" s="99" t="s">
        <v>69</v>
      </c>
      <c r="C14" s="99" t="s">
        <v>222</v>
      </c>
      <c r="D14" s="99" t="s">
        <v>306</v>
      </c>
      <c r="E14" s="99" t="s">
        <v>303</v>
      </c>
      <c r="F14" s="99" t="s">
        <v>301</v>
      </c>
      <c r="G14" s="120">
        <v>1</v>
      </c>
      <c r="H14" s="121">
        <v>168000</v>
      </c>
      <c r="I14" s="121">
        <v>168000</v>
      </c>
      <c r="J14" s="121">
        <v>168000</v>
      </c>
      <c r="K14" s="85"/>
      <c r="L14" s="85"/>
      <c r="M14" s="85"/>
      <c r="N14" s="85"/>
      <c r="O14" s="85"/>
      <c r="P14" s="85"/>
      <c r="Q14" s="85"/>
      <c r="R14" s="85"/>
      <c r="S14" s="85"/>
    </row>
    <row r="15" ht="21" customHeight="1" spans="1:19">
      <c r="A15" s="119" t="s">
        <v>182</v>
      </c>
      <c r="B15" s="99" t="s">
        <v>69</v>
      </c>
      <c r="C15" s="99" t="s">
        <v>222</v>
      </c>
      <c r="D15" s="99" t="s">
        <v>307</v>
      </c>
      <c r="E15" s="99" t="s">
        <v>303</v>
      </c>
      <c r="F15" s="99" t="s">
        <v>301</v>
      </c>
      <c r="G15" s="120">
        <v>1</v>
      </c>
      <c r="H15" s="121">
        <v>168000</v>
      </c>
      <c r="I15" s="121">
        <v>168000</v>
      </c>
      <c r="J15" s="121">
        <v>168000</v>
      </c>
      <c r="K15" s="85"/>
      <c r="L15" s="85"/>
      <c r="M15" s="85"/>
      <c r="N15" s="85"/>
      <c r="O15" s="85"/>
      <c r="P15" s="85"/>
      <c r="Q15" s="85"/>
      <c r="R15" s="85"/>
      <c r="S15" s="85"/>
    </row>
    <row r="16" ht="21" customHeight="1" spans="1:19">
      <c r="A16" s="119" t="s">
        <v>182</v>
      </c>
      <c r="B16" s="99" t="s">
        <v>69</v>
      </c>
      <c r="C16" s="99" t="s">
        <v>222</v>
      </c>
      <c r="D16" s="99" t="s">
        <v>308</v>
      </c>
      <c r="E16" s="99" t="s">
        <v>303</v>
      </c>
      <c r="F16" s="99" t="s">
        <v>271</v>
      </c>
      <c r="G16" s="120">
        <v>11</v>
      </c>
      <c r="H16" s="121">
        <v>475200</v>
      </c>
      <c r="I16" s="121">
        <v>475200</v>
      </c>
      <c r="J16" s="121">
        <v>475200</v>
      </c>
      <c r="K16" s="85"/>
      <c r="L16" s="85"/>
      <c r="M16" s="85"/>
      <c r="N16" s="85"/>
      <c r="O16" s="85"/>
      <c r="P16" s="85"/>
      <c r="Q16" s="85"/>
      <c r="R16" s="85"/>
      <c r="S16" s="85"/>
    </row>
    <row r="17" ht="21" customHeight="1" spans="1:19">
      <c r="A17" s="101" t="s">
        <v>154</v>
      </c>
      <c r="B17" s="102"/>
      <c r="C17" s="102"/>
      <c r="D17" s="103"/>
      <c r="E17" s="103"/>
      <c r="F17" s="103"/>
      <c r="G17" s="122"/>
      <c r="H17" s="85">
        <f>SUM(H9:H16)</f>
        <v>1891200</v>
      </c>
      <c r="I17" s="85">
        <v>1891200</v>
      </c>
      <c r="J17" s="85">
        <v>1891200</v>
      </c>
      <c r="K17" s="85"/>
      <c r="L17" s="85"/>
      <c r="M17" s="85"/>
      <c r="N17" s="85"/>
      <c r="O17" s="85"/>
      <c r="P17" s="85"/>
      <c r="Q17" s="85"/>
      <c r="R17" s="85"/>
      <c r="S17" s="85"/>
    </row>
    <row r="18" ht="21" customHeight="1" spans="1:19">
      <c r="A18" s="116" t="s">
        <v>309</v>
      </c>
      <c r="B18" s="5"/>
      <c r="C18" s="5"/>
      <c r="D18" s="116"/>
      <c r="E18" s="116"/>
      <c r="F18" s="116"/>
      <c r="G18" s="123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</row>
  </sheetData>
  <mergeCells count="19">
    <mergeCell ref="A3:S3"/>
    <mergeCell ref="A4:H4"/>
    <mergeCell ref="I5:S5"/>
    <mergeCell ref="N6:S6"/>
    <mergeCell ref="A17:G17"/>
    <mergeCell ref="A18:S18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2"/>
      <c r="B2" s="89"/>
      <c r="C2" s="89"/>
      <c r="D2" s="89"/>
      <c r="E2" s="89"/>
      <c r="F2" s="89"/>
      <c r="G2" s="89"/>
      <c r="H2" s="82"/>
      <c r="I2" s="82"/>
      <c r="J2" s="82"/>
      <c r="K2" s="82"/>
      <c r="L2" s="82"/>
      <c r="M2" s="82"/>
      <c r="N2" s="104"/>
      <c r="O2" s="82"/>
      <c r="P2" s="82"/>
      <c r="Q2" s="89"/>
      <c r="R2" s="82"/>
      <c r="S2" s="112"/>
      <c r="T2" s="112" t="s">
        <v>310</v>
      </c>
    </row>
    <row r="3" ht="41.25" customHeight="1" spans="1:20">
      <c r="A3" s="78" t="str">
        <f>"2025"&amp;"年部门政府购买服务预算表"</f>
        <v>2025年部门政府购买服务预算表</v>
      </c>
      <c r="B3" s="70"/>
      <c r="C3" s="70"/>
      <c r="D3" s="70"/>
      <c r="E3" s="70"/>
      <c r="F3" s="70"/>
      <c r="G3" s="70"/>
      <c r="H3" s="90"/>
      <c r="I3" s="90"/>
      <c r="J3" s="90"/>
      <c r="K3" s="90"/>
      <c r="L3" s="90"/>
      <c r="M3" s="90"/>
      <c r="N3" s="105"/>
      <c r="O3" s="90"/>
      <c r="P3" s="90"/>
      <c r="Q3" s="70"/>
      <c r="R3" s="90"/>
      <c r="S3" s="105"/>
      <c r="T3" s="70"/>
    </row>
    <row r="4" ht="22.5" customHeight="1" spans="1:20">
      <c r="A4" s="79" t="str">
        <f>"单位名称："&amp;"昆明市官渡区职业高级中学"</f>
        <v>单位名称：昆明市官渡区职业高级中学</v>
      </c>
      <c r="B4" s="91"/>
      <c r="C4" s="91"/>
      <c r="D4" s="91"/>
      <c r="E4" s="91"/>
      <c r="F4" s="91"/>
      <c r="G4" s="91"/>
      <c r="H4" s="80"/>
      <c r="I4" s="80"/>
      <c r="J4" s="80"/>
      <c r="K4" s="80"/>
      <c r="L4" s="80"/>
      <c r="M4" s="80"/>
      <c r="N4" s="104"/>
      <c r="O4" s="82"/>
      <c r="P4" s="82"/>
      <c r="Q4" s="89"/>
      <c r="R4" s="82"/>
      <c r="S4" s="113"/>
      <c r="T4" s="112" t="s">
        <v>1</v>
      </c>
    </row>
    <row r="5" ht="24" customHeight="1" spans="1:20">
      <c r="A5" s="10" t="s">
        <v>164</v>
      </c>
      <c r="B5" s="92" t="s">
        <v>165</v>
      </c>
      <c r="C5" s="92" t="s">
        <v>286</v>
      </c>
      <c r="D5" s="92" t="s">
        <v>311</v>
      </c>
      <c r="E5" s="92" t="s">
        <v>312</v>
      </c>
      <c r="F5" s="92" t="s">
        <v>313</v>
      </c>
      <c r="G5" s="92" t="s">
        <v>314</v>
      </c>
      <c r="H5" s="93" t="s">
        <v>315</v>
      </c>
      <c r="I5" s="93" t="s">
        <v>316</v>
      </c>
      <c r="J5" s="106" t="s">
        <v>172</v>
      </c>
      <c r="K5" s="106"/>
      <c r="L5" s="106"/>
      <c r="M5" s="106"/>
      <c r="N5" s="107"/>
      <c r="O5" s="106"/>
      <c r="P5" s="106"/>
      <c r="Q5" s="86"/>
      <c r="R5" s="106"/>
      <c r="S5" s="107"/>
      <c r="T5" s="87"/>
    </row>
    <row r="6" ht="24" customHeight="1" spans="1:20">
      <c r="A6" s="15"/>
      <c r="B6" s="94"/>
      <c r="C6" s="94"/>
      <c r="D6" s="94"/>
      <c r="E6" s="94"/>
      <c r="F6" s="94"/>
      <c r="G6" s="94"/>
      <c r="H6" s="95"/>
      <c r="I6" s="95"/>
      <c r="J6" s="95" t="s">
        <v>55</v>
      </c>
      <c r="K6" s="95" t="s">
        <v>58</v>
      </c>
      <c r="L6" s="95" t="s">
        <v>292</v>
      </c>
      <c r="M6" s="95" t="s">
        <v>293</v>
      </c>
      <c r="N6" s="108" t="s">
        <v>294</v>
      </c>
      <c r="O6" s="109" t="s">
        <v>295</v>
      </c>
      <c r="P6" s="109"/>
      <c r="Q6" s="114"/>
      <c r="R6" s="109"/>
      <c r="S6" s="115"/>
      <c r="T6" s="96"/>
    </row>
    <row r="7" ht="54" customHeight="1" spans="1:20">
      <c r="A7" s="18"/>
      <c r="B7" s="96"/>
      <c r="C7" s="96"/>
      <c r="D7" s="96"/>
      <c r="E7" s="96"/>
      <c r="F7" s="96"/>
      <c r="G7" s="96"/>
      <c r="H7" s="97"/>
      <c r="I7" s="97"/>
      <c r="J7" s="97"/>
      <c r="K7" s="97" t="s">
        <v>57</v>
      </c>
      <c r="L7" s="97"/>
      <c r="M7" s="97"/>
      <c r="N7" s="110"/>
      <c r="O7" s="97" t="s">
        <v>57</v>
      </c>
      <c r="P7" s="97" t="s">
        <v>64</v>
      </c>
      <c r="Q7" s="96" t="s">
        <v>65</v>
      </c>
      <c r="R7" s="97" t="s">
        <v>66</v>
      </c>
      <c r="S7" s="110" t="s">
        <v>67</v>
      </c>
      <c r="T7" s="96" t="s">
        <v>68</v>
      </c>
    </row>
    <row r="8" ht="17.25" customHeight="1" spans="1:20">
      <c r="A8" s="19">
        <v>1</v>
      </c>
      <c r="B8" s="96">
        <v>2</v>
      </c>
      <c r="C8" s="19">
        <v>3</v>
      </c>
      <c r="D8" s="19">
        <v>4</v>
      </c>
      <c r="E8" s="96">
        <v>5</v>
      </c>
      <c r="F8" s="19">
        <v>6</v>
      </c>
      <c r="G8" s="19">
        <v>7</v>
      </c>
      <c r="H8" s="96">
        <v>8</v>
      </c>
      <c r="I8" s="19">
        <v>9</v>
      </c>
      <c r="J8" s="19">
        <v>10</v>
      </c>
      <c r="K8" s="96">
        <v>11</v>
      </c>
      <c r="L8" s="19">
        <v>12</v>
      </c>
      <c r="M8" s="19">
        <v>13</v>
      </c>
      <c r="N8" s="96">
        <v>14</v>
      </c>
      <c r="O8" s="19">
        <v>15</v>
      </c>
      <c r="P8" s="19">
        <v>16</v>
      </c>
      <c r="Q8" s="96">
        <v>17</v>
      </c>
      <c r="R8" s="19">
        <v>18</v>
      </c>
      <c r="S8" s="19">
        <v>19</v>
      </c>
      <c r="T8" s="19">
        <v>20</v>
      </c>
    </row>
    <row r="9" ht="21" customHeight="1" spans="1:20">
      <c r="A9" s="98"/>
      <c r="B9" s="99"/>
      <c r="C9" s="99"/>
      <c r="D9" s="99"/>
      <c r="E9" s="99"/>
      <c r="F9" s="99"/>
      <c r="G9" s="99"/>
      <c r="H9" s="100"/>
      <c r="I9" s="100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</row>
    <row r="10" ht="21" customHeight="1" spans="1:20">
      <c r="A10" s="101" t="s">
        <v>154</v>
      </c>
      <c r="B10" s="102"/>
      <c r="C10" s="102"/>
      <c r="D10" s="102"/>
      <c r="E10" s="102"/>
      <c r="F10" s="102"/>
      <c r="G10" s="102"/>
      <c r="H10" s="103"/>
      <c r="I10" s="111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</row>
    <row r="11" customHeight="1" spans="1:1">
      <c r="A11" s="39" t="s">
        <v>317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9.125" defaultRowHeight="14.25" customHeight="1"/>
  <cols>
    <col min="1" max="1" width="37.75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7"/>
      <c r="W2" s="3"/>
      <c r="X2" s="3" t="s">
        <v>318</v>
      </c>
    </row>
    <row r="3" ht="41.25" customHeight="1" spans="1:24">
      <c r="A3" s="78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70"/>
      <c r="X3" s="70"/>
    </row>
    <row r="4" ht="18" customHeight="1" spans="1:24">
      <c r="A4" s="79" t="str">
        <f>"单位名称："&amp;"昆明市官渡区职业高级中学"</f>
        <v>单位名称：昆明市官渡区职业高级中学</v>
      </c>
      <c r="B4" s="80"/>
      <c r="C4" s="80"/>
      <c r="D4" s="81"/>
      <c r="E4" s="82"/>
      <c r="F4" s="82"/>
      <c r="G4" s="82"/>
      <c r="H4" s="82"/>
      <c r="I4" s="82"/>
      <c r="W4" s="8"/>
      <c r="X4" s="8" t="s">
        <v>1</v>
      </c>
    </row>
    <row r="5" ht="19.5" customHeight="1" spans="1:24">
      <c r="A5" s="30" t="s">
        <v>319</v>
      </c>
      <c r="B5" s="11" t="s">
        <v>172</v>
      </c>
      <c r="C5" s="12"/>
      <c r="D5" s="12"/>
      <c r="E5" s="11" t="s">
        <v>320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6"/>
      <c r="X5" s="87"/>
    </row>
    <row r="6" ht="40.5" customHeight="1" spans="1:24">
      <c r="A6" s="19"/>
      <c r="B6" s="31" t="s">
        <v>55</v>
      </c>
      <c r="C6" s="10" t="s">
        <v>58</v>
      </c>
      <c r="D6" s="83" t="s">
        <v>292</v>
      </c>
      <c r="E6" s="52" t="s">
        <v>321</v>
      </c>
      <c r="F6" s="52" t="s">
        <v>322</v>
      </c>
      <c r="G6" s="52" t="s">
        <v>323</v>
      </c>
      <c r="H6" s="52" t="s">
        <v>324</v>
      </c>
      <c r="I6" s="52" t="s">
        <v>325</v>
      </c>
      <c r="J6" s="52" t="s">
        <v>326</v>
      </c>
      <c r="K6" s="52" t="s">
        <v>327</v>
      </c>
      <c r="L6" s="52" t="s">
        <v>328</v>
      </c>
      <c r="M6" s="52" t="s">
        <v>329</v>
      </c>
      <c r="N6" s="52" t="s">
        <v>330</v>
      </c>
      <c r="O6" s="52" t="s">
        <v>331</v>
      </c>
      <c r="P6" s="52" t="s">
        <v>332</v>
      </c>
      <c r="Q6" s="52" t="s">
        <v>333</v>
      </c>
      <c r="R6" s="52" t="s">
        <v>334</v>
      </c>
      <c r="S6" s="52" t="s">
        <v>335</v>
      </c>
      <c r="T6" s="52" t="s">
        <v>336</v>
      </c>
      <c r="U6" s="52" t="s">
        <v>337</v>
      </c>
      <c r="V6" s="52" t="s">
        <v>338</v>
      </c>
      <c r="W6" s="52" t="s">
        <v>339</v>
      </c>
      <c r="X6" s="88" t="s">
        <v>340</v>
      </c>
    </row>
    <row r="7" ht="19.5" customHeight="1" spans="1:24">
      <c r="A7" s="20">
        <v>1</v>
      </c>
      <c r="B7" s="20">
        <v>2</v>
      </c>
      <c r="C7" s="20">
        <v>3</v>
      </c>
      <c r="D7" s="84">
        <v>4</v>
      </c>
      <c r="E7" s="40">
        <v>5</v>
      </c>
      <c r="F7" s="20">
        <v>6</v>
      </c>
      <c r="G7" s="20">
        <v>7</v>
      </c>
      <c r="H7" s="84">
        <v>8</v>
      </c>
      <c r="I7" s="20">
        <v>9</v>
      </c>
      <c r="J7" s="20">
        <v>10</v>
      </c>
      <c r="K7" s="20">
        <v>11</v>
      </c>
      <c r="L7" s="84">
        <v>12</v>
      </c>
      <c r="M7" s="20">
        <v>13</v>
      </c>
      <c r="N7" s="20">
        <v>14</v>
      </c>
      <c r="O7" s="20">
        <v>15</v>
      </c>
      <c r="P7" s="84">
        <v>16</v>
      </c>
      <c r="Q7" s="20">
        <v>17</v>
      </c>
      <c r="R7" s="20">
        <v>18</v>
      </c>
      <c r="S7" s="20">
        <v>19</v>
      </c>
      <c r="T7" s="84">
        <v>20</v>
      </c>
      <c r="U7" s="84">
        <v>21</v>
      </c>
      <c r="V7" s="84">
        <v>22</v>
      </c>
      <c r="W7" s="40">
        <v>23</v>
      </c>
      <c r="X7" s="40">
        <v>24</v>
      </c>
    </row>
    <row r="8" ht="19.5" customHeight="1" spans="1:24">
      <c r="A8" s="33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</row>
    <row r="9" ht="19.5" customHeight="1" spans="1:24">
      <c r="A9" s="23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</row>
    <row r="10" customHeight="1" spans="1:1">
      <c r="A10" s="39" t="s">
        <v>341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C13" sqref="C13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342</v>
      </c>
    </row>
    <row r="3" ht="41.25" customHeight="1" spans="1:10">
      <c r="A3" s="69" t="str">
        <f>"2025"&amp;"年市对下转移支付绩效目标表"</f>
        <v>2025年市对下转移支付绩效目标表</v>
      </c>
      <c r="B3" s="4"/>
      <c r="C3" s="4"/>
      <c r="D3" s="4"/>
      <c r="E3" s="4"/>
      <c r="F3" s="70"/>
      <c r="G3" s="4"/>
      <c r="H3" s="70"/>
      <c r="I3" s="70"/>
      <c r="J3" s="4"/>
    </row>
    <row r="4" ht="17.25" customHeight="1" spans="1:1">
      <c r="A4" s="5" t="str">
        <f>"单位名称："&amp;"昆明市官渡区职业高级中学"</f>
        <v>单位名称：昆明市官渡区职业高级中学</v>
      </c>
    </row>
    <row r="5" ht="44.25" customHeight="1" spans="1:10">
      <c r="A5" s="71" t="s">
        <v>319</v>
      </c>
      <c r="B5" s="71" t="s">
        <v>241</v>
      </c>
      <c r="C5" s="71" t="s">
        <v>242</v>
      </c>
      <c r="D5" s="71" t="s">
        <v>243</v>
      </c>
      <c r="E5" s="71" t="s">
        <v>244</v>
      </c>
      <c r="F5" s="72" t="s">
        <v>245</v>
      </c>
      <c r="G5" s="71" t="s">
        <v>246</v>
      </c>
      <c r="H5" s="72" t="s">
        <v>247</v>
      </c>
      <c r="I5" s="72" t="s">
        <v>248</v>
      </c>
      <c r="J5" s="71" t="s">
        <v>249</v>
      </c>
    </row>
    <row r="6" ht="14.25" customHeight="1" spans="1:10">
      <c r="A6" s="71">
        <v>1</v>
      </c>
      <c r="B6" s="71">
        <v>2</v>
      </c>
      <c r="C6" s="71">
        <v>3</v>
      </c>
      <c r="D6" s="71">
        <v>4</v>
      </c>
      <c r="E6" s="71">
        <v>5</v>
      </c>
      <c r="F6" s="72">
        <v>6</v>
      </c>
      <c r="G6" s="71">
        <v>7</v>
      </c>
      <c r="H6" s="72">
        <v>8</v>
      </c>
      <c r="I6" s="72">
        <v>9</v>
      </c>
      <c r="J6" s="71">
        <v>10</v>
      </c>
    </row>
    <row r="7" ht="42" customHeight="1" spans="1:10">
      <c r="A7" s="33"/>
      <c r="B7" s="23"/>
      <c r="C7" s="23"/>
      <c r="D7" s="23"/>
      <c r="E7" s="73"/>
      <c r="F7" s="74"/>
      <c r="G7" s="73"/>
      <c r="H7" s="74"/>
      <c r="I7" s="74"/>
      <c r="J7" s="73"/>
    </row>
    <row r="8" ht="42" customHeight="1" spans="1:10">
      <c r="A8" s="33"/>
      <c r="B8" s="21"/>
      <c r="C8" s="21"/>
      <c r="D8" s="21"/>
      <c r="E8" s="33"/>
      <c r="F8" s="21"/>
      <c r="G8" s="33"/>
      <c r="H8" s="21"/>
      <c r="I8" s="21"/>
      <c r="J8" s="33"/>
    </row>
    <row r="9" customHeight="1" spans="1:3">
      <c r="A9" s="75" t="s">
        <v>343</v>
      </c>
      <c r="B9" s="76"/>
      <c r="C9" s="76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42" t="s">
        <v>344</v>
      </c>
      <c r="B2" s="43"/>
      <c r="C2" s="43"/>
      <c r="D2" s="44"/>
      <c r="E2" s="44"/>
      <c r="F2" s="44"/>
      <c r="G2" s="43"/>
      <c r="H2" s="43"/>
      <c r="I2" s="44"/>
    </row>
    <row r="3" ht="41.25" customHeight="1" spans="1:9">
      <c r="A3" s="45" t="str">
        <f>"2025"&amp;"年新增资产配置预算表"</f>
        <v>2025年新增资产配置预算表</v>
      </c>
      <c r="B3" s="46"/>
      <c r="C3" s="46"/>
      <c r="D3" s="47"/>
      <c r="E3" s="47"/>
      <c r="F3" s="47"/>
      <c r="G3" s="46"/>
      <c r="H3" s="46"/>
      <c r="I3" s="47"/>
    </row>
    <row r="4" customHeight="1" spans="1:9">
      <c r="A4" s="48" t="str">
        <f>"单位名称："&amp;"昆明市官渡区职业高级中学"</f>
        <v>单位名称：昆明市官渡区职业高级中学</v>
      </c>
      <c r="B4" s="49"/>
      <c r="C4" s="49"/>
      <c r="D4" s="50"/>
      <c r="F4" s="47"/>
      <c r="G4" s="46"/>
      <c r="H4" s="46"/>
      <c r="I4" s="68" t="s">
        <v>1</v>
      </c>
    </row>
    <row r="5" ht="28.5" customHeight="1" spans="1:9">
      <c r="A5" s="51" t="s">
        <v>164</v>
      </c>
      <c r="B5" s="52" t="s">
        <v>165</v>
      </c>
      <c r="C5" s="53" t="s">
        <v>345</v>
      </c>
      <c r="D5" s="51" t="s">
        <v>346</v>
      </c>
      <c r="E5" s="51" t="s">
        <v>347</v>
      </c>
      <c r="F5" s="51" t="s">
        <v>348</v>
      </c>
      <c r="G5" s="52" t="s">
        <v>349</v>
      </c>
      <c r="H5" s="40"/>
      <c r="I5" s="51"/>
    </row>
    <row r="6" ht="21" customHeight="1" spans="1:9">
      <c r="A6" s="53"/>
      <c r="B6" s="54"/>
      <c r="C6" s="54"/>
      <c r="D6" s="55"/>
      <c r="E6" s="54"/>
      <c r="F6" s="54"/>
      <c r="G6" s="52" t="s">
        <v>290</v>
      </c>
      <c r="H6" s="52" t="s">
        <v>350</v>
      </c>
      <c r="I6" s="52" t="s">
        <v>351</v>
      </c>
    </row>
    <row r="7" ht="17.25" customHeight="1" spans="1:9">
      <c r="A7" s="56" t="s">
        <v>81</v>
      </c>
      <c r="B7" s="57"/>
      <c r="C7" s="58" t="s">
        <v>82</v>
      </c>
      <c r="D7" s="56" t="s">
        <v>83</v>
      </c>
      <c r="E7" s="59" t="s">
        <v>84</v>
      </c>
      <c r="F7" s="56" t="s">
        <v>85</v>
      </c>
      <c r="G7" s="58" t="s">
        <v>86</v>
      </c>
      <c r="H7" s="60" t="s">
        <v>87</v>
      </c>
      <c r="I7" s="59" t="s">
        <v>88</v>
      </c>
    </row>
    <row r="8" ht="19.5" customHeight="1" spans="1:9">
      <c r="A8" s="61"/>
      <c r="B8" s="35"/>
      <c r="C8" s="35"/>
      <c r="D8" s="33"/>
      <c r="E8" s="21"/>
      <c r="F8" s="60"/>
      <c r="G8" s="62"/>
      <c r="H8" s="63"/>
      <c r="I8" s="63"/>
    </row>
    <row r="9" ht="19.5" customHeight="1" spans="1:9">
      <c r="A9" s="64" t="s">
        <v>55</v>
      </c>
      <c r="B9" s="65"/>
      <c r="C9" s="65"/>
      <c r="D9" s="66"/>
      <c r="E9" s="67"/>
      <c r="F9" s="67"/>
      <c r="G9" s="62"/>
      <c r="H9" s="63"/>
      <c r="I9" s="63"/>
    </row>
    <row r="10" customHeight="1" spans="1:1">
      <c r="A10" s="39" t="s">
        <v>352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9" sqref="A9:C9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353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"单位名称："&amp;"昆明市官渡区职业高级中学"</f>
        <v>单位名称：昆明市官渡区职业高级中学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228</v>
      </c>
      <c r="B5" s="9" t="s">
        <v>167</v>
      </c>
      <c r="C5" s="9" t="s">
        <v>229</v>
      </c>
      <c r="D5" s="10" t="s">
        <v>168</v>
      </c>
      <c r="E5" s="10" t="s">
        <v>169</v>
      </c>
      <c r="F5" s="10" t="s">
        <v>230</v>
      </c>
      <c r="G5" s="10" t="s">
        <v>231</v>
      </c>
      <c r="H5" s="30" t="s">
        <v>55</v>
      </c>
      <c r="I5" s="11" t="s">
        <v>354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1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40">
        <v>10</v>
      </c>
      <c r="K8" s="40">
        <v>11</v>
      </c>
    </row>
    <row r="9" ht="18.75" customHeight="1" spans="1:11">
      <c r="A9" s="22"/>
      <c r="B9" s="32"/>
      <c r="C9" s="24"/>
      <c r="D9" s="33"/>
      <c r="E9" s="33"/>
      <c r="F9" s="33"/>
      <c r="G9" s="33"/>
      <c r="H9" s="34"/>
      <c r="I9" s="41"/>
      <c r="J9" s="41"/>
      <c r="K9" s="34"/>
    </row>
    <row r="10" ht="18.75" customHeight="1" spans="1:11">
      <c r="A10" s="35"/>
      <c r="B10" s="21"/>
      <c r="C10" s="21"/>
      <c r="D10" s="21"/>
      <c r="E10" s="21"/>
      <c r="F10" s="21"/>
      <c r="G10" s="21"/>
      <c r="H10" s="25"/>
      <c r="I10" s="25"/>
      <c r="J10" s="25"/>
      <c r="K10" s="34"/>
    </row>
    <row r="11" ht="18.75" customHeight="1" spans="1:11">
      <c r="A11" s="36" t="s">
        <v>154</v>
      </c>
      <c r="B11" s="37"/>
      <c r="C11" s="37"/>
      <c r="D11" s="37"/>
      <c r="E11" s="37"/>
      <c r="F11" s="37"/>
      <c r="G11" s="38"/>
      <c r="H11" s="25"/>
      <c r="I11" s="25"/>
      <c r="J11" s="25"/>
      <c r="K11" s="34"/>
    </row>
    <row r="12" customHeight="1" spans="1:1">
      <c r="A12" s="39" t="s">
        <v>355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tabSelected="1" workbookViewId="0">
      <pane ySplit="1" topLeftCell="A2" activePane="bottomLeft" state="frozen"/>
      <selection/>
      <selection pane="bottomLeft" activeCell="C33" sqref="C33"/>
    </sheetView>
  </sheetViews>
  <sheetFormatPr defaultColWidth="9.125" defaultRowHeight="14.25" customHeight="1" outlineLevelCol="6"/>
  <cols>
    <col min="1" max="1" width="35.25" customWidth="1"/>
    <col min="2" max="4" width="28" customWidth="1"/>
    <col min="5" max="7" width="23.8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356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"单位名称："&amp;"昆明市官渡区职业高级中学"</f>
        <v>单位名称：昆明市官渡区职业高级中学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229</v>
      </c>
      <c r="B5" s="9" t="s">
        <v>228</v>
      </c>
      <c r="C5" s="9" t="s">
        <v>167</v>
      </c>
      <c r="D5" s="10" t="s">
        <v>357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69</v>
      </c>
      <c r="B9" s="22" t="s">
        <v>358</v>
      </c>
      <c r="C9" s="23" t="s">
        <v>236</v>
      </c>
      <c r="D9" s="24" t="s">
        <v>359</v>
      </c>
      <c r="E9" s="25">
        <v>1045000</v>
      </c>
      <c r="F9" s="26"/>
      <c r="G9" s="25"/>
    </row>
    <row r="10" ht="18.75" customHeight="1" spans="1:7">
      <c r="A10" s="21" t="s">
        <v>69</v>
      </c>
      <c r="B10" s="22" t="s">
        <v>358</v>
      </c>
      <c r="C10" s="23" t="s">
        <v>239</v>
      </c>
      <c r="D10" s="24" t="s">
        <v>359</v>
      </c>
      <c r="E10" s="25">
        <v>20000</v>
      </c>
      <c r="F10" s="26"/>
      <c r="G10" s="25"/>
    </row>
    <row r="11" ht="18.75" customHeight="1" spans="1:7">
      <c r="A11" s="27" t="s">
        <v>55</v>
      </c>
      <c r="B11" s="28" t="s">
        <v>360</v>
      </c>
      <c r="C11" s="28"/>
      <c r="D11" s="29"/>
      <c r="E11" s="25">
        <v>1065000</v>
      </c>
      <c r="F11" s="25"/>
      <c r="G11" s="25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topLeftCell="D1" workbookViewId="0">
      <pane ySplit="1" topLeftCell="A2" activePane="bottomLeft" state="frozen"/>
      <selection/>
      <selection pane="bottomLeft" activeCell="E8" sqref="E8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8" t="s">
        <v>52</v>
      </c>
    </row>
    <row r="3" ht="41.25" customHeight="1" spans="1:1">
      <c r="A3" s="45" t="str">
        <f>"2025"&amp;"年部门收入预算表"</f>
        <v>2025年部门收入预算表</v>
      </c>
    </row>
    <row r="4" ht="17.25" customHeight="1" spans="1:19">
      <c r="A4" s="48" t="str">
        <f>"单位名称："&amp;"昆明市官渡区职业高级中学"</f>
        <v>单位名称：昆明市官渡区职业高级中学</v>
      </c>
      <c r="S4" s="50" t="s">
        <v>1</v>
      </c>
    </row>
    <row r="5" ht="21.75" customHeight="1" spans="1:19">
      <c r="A5" s="219" t="s">
        <v>53</v>
      </c>
      <c r="B5" s="220" t="s">
        <v>54</v>
      </c>
      <c r="C5" s="220" t="s">
        <v>55</v>
      </c>
      <c r="D5" s="221" t="s">
        <v>56</v>
      </c>
      <c r="E5" s="221"/>
      <c r="F5" s="221"/>
      <c r="G5" s="221"/>
      <c r="H5" s="221"/>
      <c r="I5" s="138"/>
      <c r="J5" s="221"/>
      <c r="K5" s="221"/>
      <c r="L5" s="221"/>
      <c r="M5" s="221"/>
      <c r="N5" s="229"/>
      <c r="O5" s="221" t="s">
        <v>45</v>
      </c>
      <c r="P5" s="221"/>
      <c r="Q5" s="221"/>
      <c r="R5" s="221"/>
      <c r="S5" s="229"/>
    </row>
    <row r="6" ht="27" customHeight="1" spans="1:19">
      <c r="A6" s="222"/>
      <c r="B6" s="223"/>
      <c r="C6" s="223"/>
      <c r="D6" s="223" t="s">
        <v>57</v>
      </c>
      <c r="E6" s="223" t="s">
        <v>58</v>
      </c>
      <c r="F6" s="223" t="s">
        <v>59</v>
      </c>
      <c r="G6" s="223" t="s">
        <v>60</v>
      </c>
      <c r="H6" s="223" t="s">
        <v>61</v>
      </c>
      <c r="I6" s="230" t="s">
        <v>62</v>
      </c>
      <c r="J6" s="231"/>
      <c r="K6" s="231"/>
      <c r="L6" s="231"/>
      <c r="M6" s="231"/>
      <c r="N6" s="232"/>
      <c r="O6" s="223" t="s">
        <v>57</v>
      </c>
      <c r="P6" s="223" t="s">
        <v>58</v>
      </c>
      <c r="Q6" s="223" t="s">
        <v>59</v>
      </c>
      <c r="R6" s="223" t="s">
        <v>60</v>
      </c>
      <c r="S6" s="223" t="s">
        <v>63</v>
      </c>
    </row>
    <row r="7" ht="30" customHeight="1" spans="1:19">
      <c r="A7" s="224"/>
      <c r="B7" s="111"/>
      <c r="C7" s="122"/>
      <c r="D7" s="122"/>
      <c r="E7" s="122"/>
      <c r="F7" s="122"/>
      <c r="G7" s="122"/>
      <c r="H7" s="122"/>
      <c r="I7" s="74" t="s">
        <v>57</v>
      </c>
      <c r="J7" s="232" t="s">
        <v>64</v>
      </c>
      <c r="K7" s="232" t="s">
        <v>65</v>
      </c>
      <c r="L7" s="232" t="s">
        <v>66</v>
      </c>
      <c r="M7" s="232" t="s">
        <v>67</v>
      </c>
      <c r="N7" s="232" t="s">
        <v>68</v>
      </c>
      <c r="O7" s="233"/>
      <c r="P7" s="233"/>
      <c r="Q7" s="233"/>
      <c r="R7" s="233"/>
      <c r="S7" s="122"/>
    </row>
    <row r="8" ht="15" customHeight="1" spans="1:19">
      <c r="A8" s="225">
        <v>1</v>
      </c>
      <c r="B8" s="225">
        <v>2</v>
      </c>
      <c r="C8" s="225">
        <v>3</v>
      </c>
      <c r="D8" s="225">
        <v>4</v>
      </c>
      <c r="E8" s="225">
        <v>5</v>
      </c>
      <c r="F8" s="225">
        <v>6</v>
      </c>
      <c r="G8" s="225">
        <v>7</v>
      </c>
      <c r="H8" s="225">
        <v>8</v>
      </c>
      <c r="I8" s="74">
        <v>9</v>
      </c>
      <c r="J8" s="225">
        <v>10</v>
      </c>
      <c r="K8" s="225">
        <v>11</v>
      </c>
      <c r="L8" s="225">
        <v>12</v>
      </c>
      <c r="M8" s="225">
        <v>13</v>
      </c>
      <c r="N8" s="225">
        <v>14</v>
      </c>
      <c r="O8" s="225">
        <v>15</v>
      </c>
      <c r="P8" s="225">
        <v>16</v>
      </c>
      <c r="Q8" s="225">
        <v>17</v>
      </c>
      <c r="R8" s="225">
        <v>18</v>
      </c>
      <c r="S8" s="225">
        <v>19</v>
      </c>
    </row>
    <row r="9" ht="18" customHeight="1" spans="1:19">
      <c r="A9" s="24">
        <v>105029</v>
      </c>
      <c r="B9" s="150" t="s">
        <v>69</v>
      </c>
      <c r="C9" s="226">
        <v>35272948</v>
      </c>
      <c r="D9" s="226">
        <v>35252948</v>
      </c>
      <c r="E9" s="200">
        <v>34207948</v>
      </c>
      <c r="F9" s="85"/>
      <c r="G9" s="85"/>
      <c r="H9" s="200">
        <v>1045000</v>
      </c>
      <c r="I9" s="85">
        <v>20000</v>
      </c>
      <c r="J9" s="85"/>
      <c r="K9" s="85"/>
      <c r="L9" s="85"/>
      <c r="M9" s="85"/>
      <c r="N9" s="85">
        <v>20000</v>
      </c>
      <c r="O9" s="85"/>
      <c r="P9" s="85"/>
      <c r="Q9" s="85"/>
      <c r="R9" s="85"/>
      <c r="S9" s="85"/>
    </row>
    <row r="10" ht="18" customHeight="1" spans="1:19">
      <c r="A10" s="227"/>
      <c r="B10" s="227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</row>
    <row r="11" ht="18" customHeight="1" spans="1:19">
      <c r="A11" s="227"/>
      <c r="B11" s="227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</row>
    <row r="12" ht="18" customHeight="1" spans="1:19">
      <c r="A12" s="227"/>
      <c r="B12" s="227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</row>
    <row r="13" ht="18" customHeight="1" spans="1:19">
      <c r="A13" s="53" t="s">
        <v>55</v>
      </c>
      <c r="B13" s="228"/>
      <c r="C13" s="226">
        <v>35272948</v>
      </c>
      <c r="D13" s="226">
        <v>35252948</v>
      </c>
      <c r="E13" s="200">
        <v>34207948</v>
      </c>
      <c r="F13" s="85"/>
      <c r="G13" s="85"/>
      <c r="H13" s="200">
        <v>1045000</v>
      </c>
      <c r="I13" s="85">
        <v>20000</v>
      </c>
      <c r="J13" s="85"/>
      <c r="K13" s="85"/>
      <c r="L13" s="85"/>
      <c r="M13" s="85"/>
      <c r="N13" s="85">
        <v>20000</v>
      </c>
      <c r="O13" s="85"/>
      <c r="P13" s="85"/>
      <c r="Q13" s="85"/>
      <c r="R13" s="85"/>
      <c r="S13" s="85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8"/>
  <sheetViews>
    <sheetView showGridLines="0" showZeros="0" zoomScale="80" zoomScaleNormal="80" workbookViewId="0">
      <pane ySplit="1" topLeftCell="A2" activePane="bottomLeft" state="frozen"/>
      <selection/>
      <selection pane="bottomLeft" activeCell="D28" sqref="D28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50" t="s">
        <v>70</v>
      </c>
    </row>
    <row r="3" ht="41.25" customHeight="1" spans="1:1">
      <c r="A3" s="45" t="str">
        <f>"2025"&amp;"年部门支出预算表"</f>
        <v>2025年部门支出预算表</v>
      </c>
    </row>
    <row r="4" ht="17.25" customHeight="1" spans="1:15">
      <c r="A4" s="48" t="str">
        <f>"单位名称："&amp;"昆明市官渡区职业高级中学"</f>
        <v>单位名称：昆明市官渡区职业高级中学</v>
      </c>
      <c r="O4" s="50" t="s">
        <v>1</v>
      </c>
    </row>
    <row r="5" ht="27" customHeight="1" spans="1:15">
      <c r="A5" s="203" t="s">
        <v>71</v>
      </c>
      <c r="B5" s="203" t="s">
        <v>72</v>
      </c>
      <c r="C5" s="203" t="s">
        <v>55</v>
      </c>
      <c r="D5" s="204" t="s">
        <v>58</v>
      </c>
      <c r="E5" s="205"/>
      <c r="F5" s="206"/>
      <c r="G5" s="207" t="s">
        <v>59</v>
      </c>
      <c r="H5" s="207" t="s">
        <v>60</v>
      </c>
      <c r="I5" s="207" t="s">
        <v>73</v>
      </c>
      <c r="J5" s="204" t="s">
        <v>62</v>
      </c>
      <c r="K5" s="205"/>
      <c r="L5" s="205"/>
      <c r="M5" s="205"/>
      <c r="N5" s="216"/>
      <c r="O5" s="217"/>
    </row>
    <row r="6" ht="42" customHeight="1" spans="1:15">
      <c r="A6" s="208"/>
      <c r="B6" s="208"/>
      <c r="C6" s="209"/>
      <c r="D6" s="210" t="s">
        <v>57</v>
      </c>
      <c r="E6" s="210" t="s">
        <v>74</v>
      </c>
      <c r="F6" s="210" t="s">
        <v>75</v>
      </c>
      <c r="G6" s="209"/>
      <c r="H6" s="209"/>
      <c r="I6" s="218"/>
      <c r="J6" s="210" t="s">
        <v>57</v>
      </c>
      <c r="K6" s="197" t="s">
        <v>76</v>
      </c>
      <c r="L6" s="197" t="s">
        <v>77</v>
      </c>
      <c r="M6" s="197" t="s">
        <v>78</v>
      </c>
      <c r="N6" s="197" t="s">
        <v>79</v>
      </c>
      <c r="O6" s="197" t="s">
        <v>80</v>
      </c>
    </row>
    <row r="7" ht="18" customHeight="1" spans="1:15">
      <c r="A7" s="56" t="s">
        <v>81</v>
      </c>
      <c r="B7" s="56" t="s">
        <v>82</v>
      </c>
      <c r="C7" s="56" t="s">
        <v>83</v>
      </c>
      <c r="D7" s="60" t="s">
        <v>84</v>
      </c>
      <c r="E7" s="60" t="s">
        <v>85</v>
      </c>
      <c r="F7" s="60" t="s">
        <v>86</v>
      </c>
      <c r="G7" s="60" t="s">
        <v>87</v>
      </c>
      <c r="H7" s="60" t="s">
        <v>88</v>
      </c>
      <c r="I7" s="60" t="s">
        <v>89</v>
      </c>
      <c r="J7" s="60" t="s">
        <v>90</v>
      </c>
      <c r="K7" s="60" t="s">
        <v>91</v>
      </c>
      <c r="L7" s="60" t="s">
        <v>92</v>
      </c>
      <c r="M7" s="60" t="s">
        <v>93</v>
      </c>
      <c r="N7" s="56" t="s">
        <v>94</v>
      </c>
      <c r="O7" s="60" t="s">
        <v>95</v>
      </c>
    </row>
    <row r="8" ht="18" customHeight="1" spans="1:15">
      <c r="A8" s="211">
        <v>205</v>
      </c>
      <c r="B8" s="212" t="s">
        <v>96</v>
      </c>
      <c r="C8" s="191">
        <f>C9+C11+C13</f>
        <v>28252148</v>
      </c>
      <c r="D8" s="191">
        <f>D9+D11+D13</f>
        <v>27187148</v>
      </c>
      <c r="E8" s="191">
        <f>E9+E11+E13</f>
        <v>27187148</v>
      </c>
      <c r="F8" s="60"/>
      <c r="G8" s="60"/>
      <c r="H8" s="60"/>
      <c r="I8" s="60"/>
      <c r="J8" s="60"/>
      <c r="K8" s="60"/>
      <c r="L8" s="60"/>
      <c r="M8" s="60"/>
      <c r="N8" s="56"/>
      <c r="O8" s="60"/>
    </row>
    <row r="9" ht="18" customHeight="1" spans="1:15">
      <c r="A9" s="213">
        <v>20501</v>
      </c>
      <c r="B9" s="214" t="s">
        <v>97</v>
      </c>
      <c r="C9" s="191">
        <v>9326700</v>
      </c>
      <c r="D9" s="191">
        <v>9326700</v>
      </c>
      <c r="E9" s="191">
        <v>9326700</v>
      </c>
      <c r="F9" s="60"/>
      <c r="G9" s="60"/>
      <c r="H9" s="60"/>
      <c r="I9" s="60"/>
      <c r="J9" s="60"/>
      <c r="K9" s="60"/>
      <c r="L9" s="60"/>
      <c r="M9" s="60"/>
      <c r="N9" s="56"/>
      <c r="O9" s="60"/>
    </row>
    <row r="10" ht="18" customHeight="1" spans="1:15">
      <c r="A10" s="213">
        <v>2050101</v>
      </c>
      <c r="B10" s="214" t="s">
        <v>98</v>
      </c>
      <c r="C10" s="191">
        <v>9326700</v>
      </c>
      <c r="D10" s="191">
        <v>9326700</v>
      </c>
      <c r="E10" s="191">
        <v>9326700</v>
      </c>
      <c r="F10" s="60"/>
      <c r="G10" s="60"/>
      <c r="H10" s="60"/>
      <c r="I10" s="60"/>
      <c r="J10" s="60"/>
      <c r="K10" s="60"/>
      <c r="L10" s="60"/>
      <c r="M10" s="60"/>
      <c r="N10" s="56"/>
      <c r="O10" s="60"/>
    </row>
    <row r="11" ht="18" customHeight="1" spans="1:15">
      <c r="A11" s="213">
        <v>20503</v>
      </c>
      <c r="B11" s="214" t="s">
        <v>99</v>
      </c>
      <c r="C11" s="191">
        <v>18891248</v>
      </c>
      <c r="D11" s="191">
        <v>17826248</v>
      </c>
      <c r="E11" s="191">
        <v>17826248</v>
      </c>
      <c r="F11" s="60"/>
      <c r="G11" s="60"/>
      <c r="H11" s="60"/>
      <c r="I11" s="60"/>
      <c r="J11" s="60"/>
      <c r="K11" s="60"/>
      <c r="L11" s="60"/>
      <c r="M11" s="60"/>
      <c r="N11" s="56"/>
      <c r="O11" s="60"/>
    </row>
    <row r="12" ht="18" customHeight="1" spans="1:15">
      <c r="A12" s="213">
        <v>2050302</v>
      </c>
      <c r="B12" s="214" t="s">
        <v>100</v>
      </c>
      <c r="C12" s="191">
        <f>1065000+D12</f>
        <v>18891248</v>
      </c>
      <c r="D12" s="191">
        <v>17826248</v>
      </c>
      <c r="E12" s="191">
        <v>17826248</v>
      </c>
      <c r="F12" s="60"/>
      <c r="G12" s="60"/>
      <c r="H12" s="60"/>
      <c r="I12" s="191">
        <v>1045000</v>
      </c>
      <c r="J12" s="191">
        <v>20000</v>
      </c>
      <c r="K12" s="60"/>
      <c r="L12" s="60"/>
      <c r="M12" s="60"/>
      <c r="N12" s="56"/>
      <c r="O12" s="191">
        <v>20000</v>
      </c>
    </row>
    <row r="13" ht="18" customHeight="1" spans="1:15">
      <c r="A13" s="213">
        <v>20509</v>
      </c>
      <c r="B13" s="214" t="s">
        <v>101</v>
      </c>
      <c r="C13" s="191">
        <v>34200</v>
      </c>
      <c r="D13" s="191">
        <v>34200</v>
      </c>
      <c r="E13" s="191">
        <v>34200</v>
      </c>
      <c r="F13" s="60"/>
      <c r="G13" s="60"/>
      <c r="H13" s="60"/>
      <c r="I13" s="60"/>
      <c r="J13" s="60"/>
      <c r="K13" s="60"/>
      <c r="L13" s="60"/>
      <c r="M13" s="60"/>
      <c r="N13" s="56"/>
      <c r="O13" s="60"/>
    </row>
    <row r="14" ht="18" customHeight="1" spans="1:15">
      <c r="A14" s="213">
        <v>2050999</v>
      </c>
      <c r="B14" s="214" t="s">
        <v>102</v>
      </c>
      <c r="C14" s="191">
        <v>34200</v>
      </c>
      <c r="D14" s="191">
        <v>34200</v>
      </c>
      <c r="E14" s="191">
        <v>34200</v>
      </c>
      <c r="F14" s="60"/>
      <c r="G14" s="60"/>
      <c r="H14" s="60"/>
      <c r="I14" s="60"/>
      <c r="J14" s="60"/>
      <c r="K14" s="60"/>
      <c r="L14" s="60"/>
      <c r="M14" s="60"/>
      <c r="N14" s="56"/>
      <c r="O14" s="60"/>
    </row>
    <row r="15" ht="18" customHeight="1" spans="1:15">
      <c r="A15" s="213">
        <v>208</v>
      </c>
      <c r="B15" s="214" t="s">
        <v>103</v>
      </c>
      <c r="C15" s="191">
        <v>3331600</v>
      </c>
      <c r="D15" s="191">
        <v>3331600</v>
      </c>
      <c r="E15" s="191">
        <v>3331600</v>
      </c>
      <c r="F15" s="60"/>
      <c r="G15" s="60"/>
      <c r="H15" s="60"/>
      <c r="I15" s="60"/>
      <c r="J15" s="60"/>
      <c r="K15" s="60"/>
      <c r="L15" s="60"/>
      <c r="M15" s="60"/>
      <c r="N15" s="56"/>
      <c r="O15" s="60"/>
    </row>
    <row r="16" ht="18" customHeight="1" spans="1:15">
      <c r="A16" s="213">
        <v>20805</v>
      </c>
      <c r="B16" s="214" t="s">
        <v>104</v>
      </c>
      <c r="C16" s="191">
        <f>SUM(C17:C19)</f>
        <v>3331600</v>
      </c>
      <c r="D16" s="191">
        <f>SUM(D17:D19)</f>
        <v>3331600</v>
      </c>
      <c r="E16" s="191">
        <f>SUM(E17:E19)</f>
        <v>3331600</v>
      </c>
      <c r="F16" s="60"/>
      <c r="G16" s="60"/>
      <c r="H16" s="60"/>
      <c r="I16" s="60"/>
      <c r="J16" s="60"/>
      <c r="K16" s="60"/>
      <c r="L16" s="60"/>
      <c r="M16" s="60"/>
      <c r="N16" s="56"/>
      <c r="O16" s="60"/>
    </row>
    <row r="17" ht="18" customHeight="1" spans="1:15">
      <c r="A17" s="213">
        <v>2080502</v>
      </c>
      <c r="B17" s="214" t="s">
        <v>105</v>
      </c>
      <c r="C17" s="191">
        <v>822800</v>
      </c>
      <c r="D17" s="191">
        <v>822800</v>
      </c>
      <c r="E17" s="191">
        <v>822800</v>
      </c>
      <c r="F17" s="60"/>
      <c r="G17" s="60"/>
      <c r="H17" s="60"/>
      <c r="I17" s="60"/>
      <c r="J17" s="60"/>
      <c r="K17" s="60"/>
      <c r="L17" s="60"/>
      <c r="M17" s="60"/>
      <c r="N17" s="56"/>
      <c r="O17" s="60"/>
    </row>
    <row r="18" ht="18" customHeight="1" spans="1:15">
      <c r="A18" s="213">
        <v>2080505</v>
      </c>
      <c r="B18" s="214" t="s">
        <v>106</v>
      </c>
      <c r="C18" s="191">
        <v>1832000</v>
      </c>
      <c r="D18" s="191">
        <v>1832000</v>
      </c>
      <c r="E18" s="191">
        <v>1832000</v>
      </c>
      <c r="F18" s="60"/>
      <c r="G18" s="60"/>
      <c r="H18" s="60"/>
      <c r="I18" s="60"/>
      <c r="J18" s="60"/>
      <c r="K18" s="60"/>
      <c r="L18" s="60"/>
      <c r="M18" s="60"/>
      <c r="N18" s="56"/>
      <c r="O18" s="60"/>
    </row>
    <row r="19" ht="18" customHeight="1" spans="1:15">
      <c r="A19" s="213">
        <v>2080506</v>
      </c>
      <c r="B19" s="214" t="s">
        <v>107</v>
      </c>
      <c r="C19" s="191">
        <v>676800</v>
      </c>
      <c r="D19" s="191">
        <v>676800</v>
      </c>
      <c r="E19" s="191">
        <v>676800</v>
      </c>
      <c r="F19" s="60"/>
      <c r="G19" s="60"/>
      <c r="H19" s="60"/>
      <c r="I19" s="60"/>
      <c r="J19" s="60"/>
      <c r="K19" s="60"/>
      <c r="L19" s="60"/>
      <c r="M19" s="60"/>
      <c r="N19" s="56"/>
      <c r="O19" s="60"/>
    </row>
    <row r="20" ht="18" customHeight="1" spans="1:15">
      <c r="A20" s="213">
        <v>210</v>
      </c>
      <c r="B20" s="214" t="s">
        <v>108</v>
      </c>
      <c r="C20" s="191">
        <v>1789200</v>
      </c>
      <c r="D20" s="191">
        <v>1789200</v>
      </c>
      <c r="E20" s="191">
        <v>1789200</v>
      </c>
      <c r="F20" s="60"/>
      <c r="G20" s="60"/>
      <c r="H20" s="60"/>
      <c r="I20" s="60"/>
      <c r="J20" s="60"/>
      <c r="K20" s="60"/>
      <c r="L20" s="60"/>
      <c r="M20" s="60"/>
      <c r="N20" s="56"/>
      <c r="O20" s="60"/>
    </row>
    <row r="21" ht="18" customHeight="1" spans="1:15">
      <c r="A21" s="213">
        <v>21011</v>
      </c>
      <c r="B21" s="214" t="s">
        <v>109</v>
      </c>
      <c r="C21" s="191">
        <f>SUM(C22:C24)</f>
        <v>1789200</v>
      </c>
      <c r="D21" s="191">
        <f>SUM(D22:D24)</f>
        <v>1789200</v>
      </c>
      <c r="E21" s="191">
        <f>SUM(E22:E24)</f>
        <v>1789200</v>
      </c>
      <c r="F21" s="60"/>
      <c r="G21" s="60"/>
      <c r="H21" s="60"/>
      <c r="I21" s="60"/>
      <c r="J21" s="60"/>
      <c r="K21" s="60"/>
      <c r="L21" s="60"/>
      <c r="M21" s="60"/>
      <c r="N21" s="56"/>
      <c r="O21" s="60"/>
    </row>
    <row r="22" ht="18" customHeight="1" spans="1:15">
      <c r="A22" s="213">
        <v>2101102</v>
      </c>
      <c r="B22" s="214" t="s">
        <v>110</v>
      </c>
      <c r="C22" s="191">
        <v>900000</v>
      </c>
      <c r="D22" s="191">
        <v>900000</v>
      </c>
      <c r="E22" s="191">
        <v>900000</v>
      </c>
      <c r="F22" s="60"/>
      <c r="G22" s="60"/>
      <c r="H22" s="60"/>
      <c r="I22" s="60"/>
      <c r="J22" s="60"/>
      <c r="K22" s="60"/>
      <c r="L22" s="60"/>
      <c r="M22" s="60"/>
      <c r="N22" s="56"/>
      <c r="O22" s="60"/>
    </row>
    <row r="23" ht="18" customHeight="1" spans="1:15">
      <c r="A23" s="213">
        <v>2101103</v>
      </c>
      <c r="B23" s="214" t="s">
        <v>111</v>
      </c>
      <c r="C23" s="191">
        <v>620000</v>
      </c>
      <c r="D23" s="191">
        <v>620000</v>
      </c>
      <c r="E23" s="191">
        <v>620000</v>
      </c>
      <c r="F23" s="60"/>
      <c r="G23" s="60"/>
      <c r="H23" s="60"/>
      <c r="I23" s="60"/>
      <c r="J23" s="60"/>
      <c r="K23" s="60"/>
      <c r="L23" s="60"/>
      <c r="M23" s="60"/>
      <c r="N23" s="56"/>
      <c r="O23" s="60"/>
    </row>
    <row r="24" ht="18" customHeight="1" spans="1:15">
      <c r="A24" s="213">
        <v>2101199</v>
      </c>
      <c r="B24" s="214" t="s">
        <v>112</v>
      </c>
      <c r="C24" s="191">
        <v>269200</v>
      </c>
      <c r="D24" s="191">
        <v>269200</v>
      </c>
      <c r="E24" s="191">
        <v>269200</v>
      </c>
      <c r="F24" s="60"/>
      <c r="G24" s="60"/>
      <c r="H24" s="60"/>
      <c r="I24" s="60"/>
      <c r="J24" s="60"/>
      <c r="K24" s="60"/>
      <c r="L24" s="60"/>
      <c r="M24" s="60"/>
      <c r="N24" s="56"/>
      <c r="O24" s="60"/>
    </row>
    <row r="25" ht="18" customHeight="1" spans="1:15">
      <c r="A25" s="213">
        <v>221</v>
      </c>
      <c r="B25" s="214" t="s">
        <v>113</v>
      </c>
      <c r="C25" s="191">
        <v>1900000</v>
      </c>
      <c r="D25" s="191">
        <v>1900000</v>
      </c>
      <c r="E25" s="191">
        <v>1900000</v>
      </c>
      <c r="F25" s="60"/>
      <c r="G25" s="60"/>
      <c r="H25" s="60"/>
      <c r="I25" s="60"/>
      <c r="J25" s="60"/>
      <c r="K25" s="60"/>
      <c r="L25" s="60"/>
      <c r="M25" s="60"/>
      <c r="N25" s="56"/>
      <c r="O25" s="60"/>
    </row>
    <row r="26" ht="18" customHeight="1" spans="1:15">
      <c r="A26" s="213">
        <v>22102</v>
      </c>
      <c r="B26" s="214" t="s">
        <v>114</v>
      </c>
      <c r="C26" s="191">
        <v>1900000</v>
      </c>
      <c r="D26" s="191">
        <v>1900000</v>
      </c>
      <c r="E26" s="191">
        <v>1900000</v>
      </c>
      <c r="F26" s="60"/>
      <c r="G26" s="60"/>
      <c r="H26" s="60"/>
      <c r="I26" s="60"/>
      <c r="J26" s="60"/>
      <c r="K26" s="60"/>
      <c r="L26" s="60"/>
      <c r="M26" s="60"/>
      <c r="N26" s="56"/>
      <c r="O26" s="60"/>
    </row>
    <row r="27" ht="18" customHeight="1" spans="1:15">
      <c r="A27" s="213">
        <v>2210201</v>
      </c>
      <c r="B27" s="214" t="s">
        <v>115</v>
      </c>
      <c r="C27" s="191">
        <v>1900000</v>
      </c>
      <c r="D27" s="191">
        <v>1900000</v>
      </c>
      <c r="E27" s="191">
        <v>1900000</v>
      </c>
      <c r="F27" s="60"/>
      <c r="G27" s="60"/>
      <c r="H27" s="60"/>
      <c r="I27" s="60"/>
      <c r="J27" s="60"/>
      <c r="K27" s="60"/>
      <c r="L27" s="60"/>
      <c r="M27" s="60"/>
      <c r="N27" s="56"/>
      <c r="O27" s="60"/>
    </row>
    <row r="28" ht="21" customHeight="1" spans="1:15">
      <c r="A28" s="215" t="s">
        <v>55</v>
      </c>
      <c r="B28" s="38"/>
      <c r="C28" s="191">
        <f>C8+C15+C20+C25</f>
        <v>35272948</v>
      </c>
      <c r="D28" s="191">
        <f>D8+D15+D20+D25</f>
        <v>34207948</v>
      </c>
      <c r="E28" s="191">
        <f>E8+E15+E20+E25</f>
        <v>34207948</v>
      </c>
      <c r="F28" s="85"/>
      <c r="G28" s="85"/>
      <c r="H28" s="85"/>
      <c r="I28" s="191">
        <v>1045000</v>
      </c>
      <c r="J28" s="191">
        <v>20000</v>
      </c>
      <c r="K28" s="85"/>
      <c r="L28" s="85"/>
      <c r="M28" s="85"/>
      <c r="N28" s="85"/>
      <c r="O28" s="191">
        <v>20000</v>
      </c>
    </row>
  </sheetData>
  <mergeCells count="12">
    <mergeCell ref="A2:O2"/>
    <mergeCell ref="A3:O3"/>
    <mergeCell ref="A4:B4"/>
    <mergeCell ref="D5:F5"/>
    <mergeCell ref="J5:O5"/>
    <mergeCell ref="A28:B28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4" activePane="bottomLeft" state="frozen"/>
      <selection/>
      <selection pane="bottomLeft" activeCell="D26" sqref="D26"/>
    </sheetView>
  </sheetViews>
  <sheetFormatPr defaultColWidth="8.625" defaultRowHeight="12.75" customHeight="1" outlineLevelCol="3"/>
  <cols>
    <col min="1" max="4" width="35.625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50"/>
      <c r="C2" s="50"/>
      <c r="D2" s="50" t="s">
        <v>116</v>
      </c>
    </row>
    <row r="3" ht="41.25" customHeight="1" spans="1:1">
      <c r="A3" s="45" t="str">
        <f>"2025"&amp;"年部门财政拨款收支预算总表"</f>
        <v>2025年部门财政拨款收支预算总表</v>
      </c>
    </row>
    <row r="4" ht="17.25" customHeight="1" spans="1:4">
      <c r="A4" s="48" t="str">
        <f>"单位名称："&amp;"昆明市官渡区职业高级中学"</f>
        <v>单位名称：昆明市官渡区职业高级中学</v>
      </c>
      <c r="B4" s="196"/>
      <c r="D4" s="50" t="s">
        <v>1</v>
      </c>
    </row>
    <row r="5" ht="17.25" customHeight="1" spans="1:4">
      <c r="A5" s="197" t="s">
        <v>2</v>
      </c>
      <c r="B5" s="198"/>
      <c r="C5" s="197" t="s">
        <v>3</v>
      </c>
      <c r="D5" s="198"/>
    </row>
    <row r="6" ht="18.75" customHeight="1" spans="1:4">
      <c r="A6" s="197" t="s">
        <v>4</v>
      </c>
      <c r="B6" s="197" t="s">
        <v>5</v>
      </c>
      <c r="C6" s="197" t="s">
        <v>6</v>
      </c>
      <c r="D6" s="197" t="s">
        <v>5</v>
      </c>
    </row>
    <row r="7" ht="16.5" customHeight="1" spans="1:4">
      <c r="A7" s="199" t="s">
        <v>117</v>
      </c>
      <c r="B7" s="200">
        <v>34207948</v>
      </c>
      <c r="C7" s="199" t="s">
        <v>118</v>
      </c>
      <c r="D7" s="200">
        <v>34207948</v>
      </c>
    </row>
    <row r="8" ht="16.5" customHeight="1" spans="1:4">
      <c r="A8" s="199" t="s">
        <v>119</v>
      </c>
      <c r="B8" s="200">
        <v>34207948</v>
      </c>
      <c r="C8" s="199" t="s">
        <v>120</v>
      </c>
      <c r="D8" s="85"/>
    </row>
    <row r="9" ht="16.5" customHeight="1" spans="1:4">
      <c r="A9" s="199" t="s">
        <v>121</v>
      </c>
      <c r="B9" s="85"/>
      <c r="C9" s="199" t="s">
        <v>122</v>
      </c>
      <c r="D9" s="85"/>
    </row>
    <row r="10" ht="16.5" customHeight="1" spans="1:4">
      <c r="A10" s="199" t="s">
        <v>123</v>
      </c>
      <c r="B10" s="85"/>
      <c r="C10" s="199" t="s">
        <v>124</v>
      </c>
      <c r="D10" s="85"/>
    </row>
    <row r="11" ht="16.5" customHeight="1" spans="1:4">
      <c r="A11" s="199" t="s">
        <v>125</v>
      </c>
      <c r="B11" s="85"/>
      <c r="C11" s="199" t="s">
        <v>126</v>
      </c>
      <c r="D11" s="85"/>
    </row>
    <row r="12" ht="16.5" customHeight="1" spans="1:4">
      <c r="A12" s="199" t="s">
        <v>119</v>
      </c>
      <c r="B12" s="200"/>
      <c r="C12" s="199" t="s">
        <v>127</v>
      </c>
      <c r="D12" s="200">
        <v>27187148</v>
      </c>
    </row>
    <row r="13" ht="16.5" customHeight="1" spans="1:4">
      <c r="A13" s="119" t="s">
        <v>121</v>
      </c>
      <c r="B13" s="85"/>
      <c r="C13" s="23" t="s">
        <v>128</v>
      </c>
      <c r="D13" s="200"/>
    </row>
    <row r="14" ht="16.5" customHeight="1" spans="1:4">
      <c r="A14" s="119" t="s">
        <v>123</v>
      </c>
      <c r="B14" s="85"/>
      <c r="C14" s="23" t="s">
        <v>129</v>
      </c>
      <c r="D14" s="200"/>
    </row>
    <row r="15" ht="16.5" customHeight="1" spans="1:4">
      <c r="A15" s="201"/>
      <c r="B15" s="85"/>
      <c r="C15" s="23" t="s">
        <v>130</v>
      </c>
      <c r="D15" s="200">
        <v>3331600</v>
      </c>
    </row>
    <row r="16" ht="16.5" customHeight="1" spans="1:4">
      <c r="A16" s="201"/>
      <c r="B16" s="85"/>
      <c r="C16" s="23" t="s">
        <v>131</v>
      </c>
      <c r="D16" s="200">
        <v>1789200</v>
      </c>
    </row>
    <row r="17" ht="16.5" customHeight="1" spans="1:4">
      <c r="A17" s="201"/>
      <c r="B17" s="85"/>
      <c r="C17" s="23" t="s">
        <v>132</v>
      </c>
      <c r="D17" s="200"/>
    </row>
    <row r="18" ht="16.5" customHeight="1" spans="1:4">
      <c r="A18" s="201"/>
      <c r="B18" s="85"/>
      <c r="C18" s="23" t="s">
        <v>133</v>
      </c>
      <c r="D18" s="200"/>
    </row>
    <row r="19" ht="16.5" customHeight="1" spans="1:4">
      <c r="A19" s="201"/>
      <c r="B19" s="85"/>
      <c r="C19" s="23" t="s">
        <v>134</v>
      </c>
      <c r="D19" s="200"/>
    </row>
    <row r="20" ht="16.5" customHeight="1" spans="1:4">
      <c r="A20" s="201"/>
      <c r="B20" s="85"/>
      <c r="C20" s="23" t="s">
        <v>135</v>
      </c>
      <c r="D20" s="200"/>
    </row>
    <row r="21" ht="16.5" customHeight="1" spans="1:4">
      <c r="A21" s="201"/>
      <c r="B21" s="85"/>
      <c r="C21" s="23" t="s">
        <v>136</v>
      </c>
      <c r="D21" s="200"/>
    </row>
    <row r="22" ht="16.5" customHeight="1" spans="1:4">
      <c r="A22" s="201"/>
      <c r="B22" s="85"/>
      <c r="C22" s="23" t="s">
        <v>137</v>
      </c>
      <c r="D22" s="200"/>
    </row>
    <row r="23" ht="16.5" customHeight="1" spans="1:4">
      <c r="A23" s="201"/>
      <c r="B23" s="85"/>
      <c r="C23" s="23" t="s">
        <v>138</v>
      </c>
      <c r="D23" s="200"/>
    </row>
    <row r="24" ht="16.5" customHeight="1" spans="1:4">
      <c r="A24" s="201"/>
      <c r="B24" s="85"/>
      <c r="C24" s="23" t="s">
        <v>139</v>
      </c>
      <c r="D24" s="200"/>
    </row>
    <row r="25" ht="16.5" customHeight="1" spans="1:4">
      <c r="A25" s="201"/>
      <c r="B25" s="85"/>
      <c r="C25" s="23" t="s">
        <v>140</v>
      </c>
      <c r="D25" s="200"/>
    </row>
    <row r="26" ht="16.5" customHeight="1" spans="1:4">
      <c r="A26" s="201"/>
      <c r="B26" s="85"/>
      <c r="C26" s="23" t="s">
        <v>141</v>
      </c>
      <c r="D26" s="200">
        <v>1900000</v>
      </c>
    </row>
    <row r="27" ht="16.5" customHeight="1" spans="1:4">
      <c r="A27" s="201"/>
      <c r="B27" s="85"/>
      <c r="C27" s="23" t="s">
        <v>142</v>
      </c>
      <c r="D27" s="200"/>
    </row>
    <row r="28" ht="16.5" customHeight="1" spans="1:4">
      <c r="A28" s="201"/>
      <c r="B28" s="85"/>
      <c r="C28" s="23" t="s">
        <v>143</v>
      </c>
      <c r="D28" s="200"/>
    </row>
    <row r="29" ht="16.5" customHeight="1" spans="1:4">
      <c r="A29" s="201"/>
      <c r="B29" s="85"/>
      <c r="C29" s="23" t="s">
        <v>144</v>
      </c>
      <c r="D29" s="200"/>
    </row>
    <row r="30" ht="16.5" customHeight="1" spans="1:4">
      <c r="A30" s="201"/>
      <c r="B30" s="85"/>
      <c r="C30" s="23" t="s">
        <v>145</v>
      </c>
      <c r="D30" s="200"/>
    </row>
    <row r="31" ht="16.5" customHeight="1" spans="1:4">
      <c r="A31" s="201"/>
      <c r="B31" s="85"/>
      <c r="C31" s="23" t="s">
        <v>146</v>
      </c>
      <c r="D31" s="200"/>
    </row>
    <row r="32" ht="16.5" customHeight="1" spans="1:4">
      <c r="A32" s="201"/>
      <c r="B32" s="85"/>
      <c r="C32" s="119" t="s">
        <v>147</v>
      </c>
      <c r="D32" s="85"/>
    </row>
    <row r="33" ht="16.5" customHeight="1" spans="1:4">
      <c r="A33" s="201"/>
      <c r="B33" s="85"/>
      <c r="C33" s="119" t="s">
        <v>148</v>
      </c>
      <c r="D33" s="85"/>
    </row>
    <row r="34" ht="16.5" customHeight="1" spans="1:4">
      <c r="A34" s="201"/>
      <c r="B34" s="85"/>
      <c r="C34" s="33" t="s">
        <v>149</v>
      </c>
      <c r="D34" s="85"/>
    </row>
    <row r="35" ht="15" customHeight="1" spans="1:4">
      <c r="A35" s="202" t="s">
        <v>50</v>
      </c>
      <c r="B35" s="200">
        <v>34207948</v>
      </c>
      <c r="C35" s="202" t="s">
        <v>51</v>
      </c>
      <c r="D35" s="200">
        <v>34207948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8"/>
  <sheetViews>
    <sheetView showZeros="0" topLeftCell="B1" workbookViewId="0">
      <pane ySplit="1" topLeftCell="A2" activePane="bottomLeft" state="frozen"/>
      <selection/>
      <selection pane="bottomLeft" activeCell="D15" sqref="D15"/>
    </sheetView>
  </sheetViews>
  <sheetFormatPr defaultColWidth="9.125" defaultRowHeight="14.25" customHeight="1" outlineLevelCol="6"/>
  <cols>
    <col min="1" max="1" width="20.125" customWidth="1"/>
    <col min="2" max="2" width="44" customWidth="1"/>
    <col min="3" max="7" width="24.1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48"/>
      <c r="F2" s="77"/>
      <c r="G2" s="159" t="s">
        <v>150</v>
      </c>
    </row>
    <row r="3" ht="41.25" customHeight="1" spans="1:7">
      <c r="A3" s="131" t="str">
        <f>"2025"&amp;"年一般公共预算支出预算表（按功能科目分类）"</f>
        <v>2025年一般公共预算支出预算表（按功能科目分类）</v>
      </c>
      <c r="B3" s="131"/>
      <c r="C3" s="131"/>
      <c r="D3" s="131"/>
      <c r="E3" s="131"/>
      <c r="F3" s="131"/>
      <c r="G3" s="131"/>
    </row>
    <row r="4" ht="18" customHeight="1" spans="1:7">
      <c r="A4" s="5" t="str">
        <f>"单位名称："&amp;"昆明市官渡区职业高级中学"</f>
        <v>单位名称：昆明市官渡区职业高级中学</v>
      </c>
      <c r="F4" s="128"/>
      <c r="G4" s="159" t="s">
        <v>1</v>
      </c>
    </row>
    <row r="5" ht="20.25" customHeight="1" spans="1:7">
      <c r="A5" s="186" t="s">
        <v>151</v>
      </c>
      <c r="B5" s="187"/>
      <c r="C5" s="132" t="s">
        <v>55</v>
      </c>
      <c r="D5" s="175" t="s">
        <v>74</v>
      </c>
      <c r="E5" s="12"/>
      <c r="F5" s="13"/>
      <c r="G5" s="154" t="s">
        <v>75</v>
      </c>
    </row>
    <row r="6" ht="20.25" customHeight="1" spans="1:7">
      <c r="A6" s="188" t="s">
        <v>71</v>
      </c>
      <c r="B6" s="188" t="s">
        <v>72</v>
      </c>
      <c r="C6" s="19"/>
      <c r="D6" s="137" t="s">
        <v>57</v>
      </c>
      <c r="E6" s="137" t="s">
        <v>152</v>
      </c>
      <c r="F6" s="137" t="s">
        <v>153</v>
      </c>
      <c r="G6" s="156"/>
    </row>
    <row r="7" ht="15" customHeight="1" spans="1:7">
      <c r="A7" s="64" t="s">
        <v>81</v>
      </c>
      <c r="B7" s="64" t="s">
        <v>82</v>
      </c>
      <c r="C7" s="64" t="s">
        <v>83</v>
      </c>
      <c r="D7" s="64" t="s">
        <v>84</v>
      </c>
      <c r="E7" s="64" t="s">
        <v>85</v>
      </c>
      <c r="F7" s="64" t="s">
        <v>86</v>
      </c>
      <c r="G7" s="64" t="s">
        <v>87</v>
      </c>
    </row>
    <row r="8" ht="15" customHeight="1" spans="1:7">
      <c r="A8" s="189">
        <v>205</v>
      </c>
      <c r="B8" s="190" t="s">
        <v>96</v>
      </c>
      <c r="C8" s="191">
        <f t="shared" ref="C8:F8" si="0">C9+C11+C13</f>
        <v>27187148</v>
      </c>
      <c r="D8" s="191">
        <f>E8+F8</f>
        <v>27187148</v>
      </c>
      <c r="E8" s="191">
        <f t="shared" si="0"/>
        <v>23484423</v>
      </c>
      <c r="F8" s="191">
        <f t="shared" si="0"/>
        <v>3702725</v>
      </c>
      <c r="G8" s="64"/>
    </row>
    <row r="9" ht="15" customHeight="1" spans="1:7">
      <c r="A9" s="192">
        <v>20501</v>
      </c>
      <c r="B9" s="193" t="s">
        <v>97</v>
      </c>
      <c r="C9" s="191">
        <v>9326700</v>
      </c>
      <c r="D9" s="191">
        <f>E9+F9</f>
        <v>9326700</v>
      </c>
      <c r="E9" s="191">
        <v>9326700</v>
      </c>
      <c r="F9" s="191"/>
      <c r="G9" s="64"/>
    </row>
    <row r="10" ht="15" customHeight="1" spans="1:7">
      <c r="A10" s="192">
        <v>2050101</v>
      </c>
      <c r="B10" s="193" t="s">
        <v>98</v>
      </c>
      <c r="C10" s="191">
        <v>9326700</v>
      </c>
      <c r="D10" s="191">
        <f>E10+F10</f>
        <v>9326700</v>
      </c>
      <c r="E10" s="191">
        <v>9326700</v>
      </c>
      <c r="F10" s="191"/>
      <c r="G10" s="64"/>
    </row>
    <row r="11" ht="15" customHeight="1" spans="1:7">
      <c r="A11" s="192">
        <v>20503</v>
      </c>
      <c r="B11" s="193" t="s">
        <v>99</v>
      </c>
      <c r="C11" s="191">
        <v>17826248</v>
      </c>
      <c r="D11" s="191">
        <f>E11+F11</f>
        <v>17826248</v>
      </c>
      <c r="E11" s="191">
        <v>14157723</v>
      </c>
      <c r="F11" s="191">
        <v>3668525</v>
      </c>
      <c r="G11" s="64"/>
    </row>
    <row r="12" ht="15" customHeight="1" spans="1:7">
      <c r="A12" s="192">
        <v>2050302</v>
      </c>
      <c r="B12" s="193" t="s">
        <v>100</v>
      </c>
      <c r="C12" s="191">
        <v>17826248</v>
      </c>
      <c r="D12" s="191">
        <f>E12+F12</f>
        <v>17826248</v>
      </c>
      <c r="E12" s="191">
        <v>14157723</v>
      </c>
      <c r="F12" s="191">
        <v>3668525</v>
      </c>
      <c r="G12" s="64"/>
    </row>
    <row r="13" ht="15" customHeight="1" spans="1:7">
      <c r="A13" s="192">
        <v>20509</v>
      </c>
      <c r="B13" s="193" t="s">
        <v>101</v>
      </c>
      <c r="C13" s="191">
        <v>34200</v>
      </c>
      <c r="D13" s="191">
        <f>E13+F13</f>
        <v>34200</v>
      </c>
      <c r="E13" s="191"/>
      <c r="F13" s="194">
        <v>34200</v>
      </c>
      <c r="G13" s="64"/>
    </row>
    <row r="14" ht="15" customHeight="1" spans="1:7">
      <c r="A14" s="192">
        <v>2050999</v>
      </c>
      <c r="B14" s="193" t="s">
        <v>102</v>
      </c>
      <c r="C14" s="191">
        <v>34200</v>
      </c>
      <c r="D14" s="191">
        <f>E14+F14</f>
        <v>34200</v>
      </c>
      <c r="E14" s="191"/>
      <c r="F14" s="194">
        <v>34200</v>
      </c>
      <c r="G14" s="64"/>
    </row>
    <row r="15" ht="15" customHeight="1" spans="1:7">
      <c r="A15" s="192">
        <v>208</v>
      </c>
      <c r="B15" s="193" t="s">
        <v>103</v>
      </c>
      <c r="C15" s="191">
        <v>3331600</v>
      </c>
      <c r="D15" s="191">
        <f t="shared" ref="D15:D27" si="1">E15+F15</f>
        <v>3202400</v>
      </c>
      <c r="E15" s="191">
        <v>3202400</v>
      </c>
      <c r="F15" s="191"/>
      <c r="G15" s="64"/>
    </row>
    <row r="16" ht="15" customHeight="1" spans="1:7">
      <c r="A16" s="192">
        <v>20805</v>
      </c>
      <c r="B16" s="193" t="s">
        <v>104</v>
      </c>
      <c r="C16" s="191">
        <f>SUM(C17:C19)</f>
        <v>3331600</v>
      </c>
      <c r="D16" s="191">
        <f t="shared" si="1"/>
        <v>3202400</v>
      </c>
      <c r="E16" s="191">
        <f>SUM(E17:E19)</f>
        <v>3202400</v>
      </c>
      <c r="F16" s="191"/>
      <c r="G16" s="64"/>
    </row>
    <row r="17" ht="15" customHeight="1" spans="1:7">
      <c r="A17" s="192">
        <v>2080502</v>
      </c>
      <c r="B17" s="193" t="s">
        <v>105</v>
      </c>
      <c r="C17" s="191">
        <v>822800</v>
      </c>
      <c r="D17" s="191">
        <f t="shared" si="1"/>
        <v>822800</v>
      </c>
      <c r="E17" s="194">
        <v>693600</v>
      </c>
      <c r="F17" s="191">
        <v>129200</v>
      </c>
      <c r="G17" s="64"/>
    </row>
    <row r="18" ht="15" customHeight="1" spans="1:7">
      <c r="A18" s="192">
        <v>2080505</v>
      </c>
      <c r="B18" s="193" t="s">
        <v>106</v>
      </c>
      <c r="C18" s="191">
        <v>1832000</v>
      </c>
      <c r="D18" s="191">
        <f t="shared" si="1"/>
        <v>1832000</v>
      </c>
      <c r="E18" s="194">
        <v>1832000</v>
      </c>
      <c r="F18" s="191"/>
      <c r="G18" s="64"/>
    </row>
    <row r="19" ht="15" customHeight="1" spans="1:7">
      <c r="A19" s="192">
        <v>2080506</v>
      </c>
      <c r="B19" s="193" t="s">
        <v>107</v>
      </c>
      <c r="C19" s="191">
        <v>676800</v>
      </c>
      <c r="D19" s="191">
        <f t="shared" si="1"/>
        <v>676800</v>
      </c>
      <c r="E19" s="194">
        <v>676800</v>
      </c>
      <c r="F19" s="191"/>
      <c r="G19" s="64"/>
    </row>
    <row r="20" ht="15" customHeight="1" spans="1:7">
      <c r="A20" s="192">
        <v>210</v>
      </c>
      <c r="B20" s="193" t="s">
        <v>108</v>
      </c>
      <c r="C20" s="191">
        <v>1789200</v>
      </c>
      <c r="D20" s="191">
        <f t="shared" si="1"/>
        <v>1789200</v>
      </c>
      <c r="E20" s="194">
        <v>1789200</v>
      </c>
      <c r="F20" s="191"/>
      <c r="G20" s="64"/>
    </row>
    <row r="21" ht="15" customHeight="1" spans="1:7">
      <c r="A21" s="192">
        <v>21011</v>
      </c>
      <c r="B21" s="193" t="s">
        <v>109</v>
      </c>
      <c r="C21" s="191">
        <f>SUM(C22:C24)</f>
        <v>1789200</v>
      </c>
      <c r="D21" s="191">
        <f t="shared" si="1"/>
        <v>1789200</v>
      </c>
      <c r="E21" s="191">
        <f>SUM(E22:E24)</f>
        <v>1789200</v>
      </c>
      <c r="F21" s="191"/>
      <c r="G21" s="64"/>
    </row>
    <row r="22" ht="15" customHeight="1" spans="1:7">
      <c r="A22" s="192">
        <v>2101102</v>
      </c>
      <c r="B22" s="193" t="s">
        <v>110</v>
      </c>
      <c r="C22" s="191">
        <v>900000</v>
      </c>
      <c r="D22" s="191">
        <f t="shared" si="1"/>
        <v>900000</v>
      </c>
      <c r="E22" s="194">
        <v>900000</v>
      </c>
      <c r="F22" s="191"/>
      <c r="G22" s="64"/>
    </row>
    <row r="23" ht="15" customHeight="1" spans="1:7">
      <c r="A23" s="192">
        <v>2101103</v>
      </c>
      <c r="B23" s="193" t="s">
        <v>111</v>
      </c>
      <c r="C23" s="191">
        <v>620000</v>
      </c>
      <c r="D23" s="191">
        <f t="shared" si="1"/>
        <v>620000</v>
      </c>
      <c r="E23" s="194">
        <v>620000</v>
      </c>
      <c r="F23" s="191"/>
      <c r="G23" s="64"/>
    </row>
    <row r="24" ht="15" customHeight="1" spans="1:7">
      <c r="A24" s="192">
        <v>2101199</v>
      </c>
      <c r="B24" s="193" t="s">
        <v>112</v>
      </c>
      <c r="C24" s="191">
        <v>269200</v>
      </c>
      <c r="D24" s="191">
        <f t="shared" si="1"/>
        <v>269200</v>
      </c>
      <c r="E24" s="191">
        <v>269200</v>
      </c>
      <c r="F24" s="191"/>
      <c r="G24" s="64"/>
    </row>
    <row r="25" ht="15" customHeight="1" spans="1:7">
      <c r="A25" s="192">
        <v>221</v>
      </c>
      <c r="B25" s="193" t="s">
        <v>113</v>
      </c>
      <c r="C25" s="191">
        <v>1900000</v>
      </c>
      <c r="D25" s="191">
        <f t="shared" si="1"/>
        <v>1900000</v>
      </c>
      <c r="E25" s="191">
        <v>1900000</v>
      </c>
      <c r="F25" s="191"/>
      <c r="G25" s="64"/>
    </row>
    <row r="26" ht="15" customHeight="1" spans="1:7">
      <c r="A26" s="192">
        <v>22102</v>
      </c>
      <c r="B26" s="193" t="s">
        <v>114</v>
      </c>
      <c r="C26" s="191">
        <v>1900000</v>
      </c>
      <c r="D26" s="191">
        <f t="shared" si="1"/>
        <v>1900000</v>
      </c>
      <c r="E26" s="191">
        <v>1900000</v>
      </c>
      <c r="F26" s="191"/>
      <c r="G26" s="64"/>
    </row>
    <row r="27" ht="15" customHeight="1" spans="1:7">
      <c r="A27" s="192">
        <v>2210201</v>
      </c>
      <c r="B27" s="193" t="s">
        <v>115</v>
      </c>
      <c r="C27" s="191">
        <v>1900000</v>
      </c>
      <c r="D27" s="191">
        <f t="shared" si="1"/>
        <v>1900000</v>
      </c>
      <c r="E27" s="191">
        <v>1900000</v>
      </c>
      <c r="F27" s="191"/>
      <c r="G27" s="64"/>
    </row>
    <row r="28" ht="18" customHeight="1" spans="1:7">
      <c r="A28" s="84" t="s">
        <v>154</v>
      </c>
      <c r="B28" s="195" t="s">
        <v>154</v>
      </c>
      <c r="C28" s="191">
        <f t="shared" ref="C28:F28" si="2">C8+C15+C20+C25</f>
        <v>34207948</v>
      </c>
      <c r="D28" s="191">
        <f t="shared" si="2"/>
        <v>34078748</v>
      </c>
      <c r="E28" s="191">
        <f t="shared" si="2"/>
        <v>30376023</v>
      </c>
      <c r="F28" s="191">
        <f t="shared" si="2"/>
        <v>3702725</v>
      </c>
      <c r="G28" s="85"/>
    </row>
  </sheetData>
  <mergeCells count="6">
    <mergeCell ref="A3:G3"/>
    <mergeCell ref="A5:B5"/>
    <mergeCell ref="D5:F5"/>
    <mergeCell ref="A28:B28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7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10.375" defaultRowHeight="14.25" customHeight="1" outlineLevelCol="5"/>
  <cols>
    <col min="1" max="6" width="28.125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7"/>
      <c r="B2" s="47"/>
      <c r="C2" s="47"/>
      <c r="D2" s="47"/>
      <c r="E2" s="46"/>
      <c r="F2" s="182" t="s">
        <v>155</v>
      </c>
    </row>
    <row r="3" ht="41.25" customHeight="1" spans="1:6">
      <c r="A3" s="183" t="str">
        <f>"2025"&amp;"年一般公共预算“三公”经费支出预算表"</f>
        <v>2025年一般公共预算“三公”经费支出预算表</v>
      </c>
      <c r="B3" s="47"/>
      <c r="C3" s="47"/>
      <c r="D3" s="47"/>
      <c r="E3" s="46"/>
      <c r="F3" s="47"/>
    </row>
    <row r="4" customHeight="1" spans="1:6">
      <c r="A4" s="116" t="str">
        <f>"单位名称："&amp;"昆明市官渡区职业高级中学"</f>
        <v>单位名称：昆明市官渡区职业高级中学</v>
      </c>
      <c r="B4" s="184"/>
      <c r="D4" s="47"/>
      <c r="E4" s="46"/>
      <c r="F4" s="68" t="s">
        <v>1</v>
      </c>
    </row>
    <row r="5" ht="27" customHeight="1" spans="1:6">
      <c r="A5" s="51" t="s">
        <v>156</v>
      </c>
      <c r="B5" s="51" t="s">
        <v>157</v>
      </c>
      <c r="C5" s="53" t="s">
        <v>158</v>
      </c>
      <c r="D5" s="51"/>
      <c r="E5" s="52"/>
      <c r="F5" s="51" t="s">
        <v>159</v>
      </c>
    </row>
    <row r="6" ht="28.5" customHeight="1" spans="1:6">
      <c r="A6" s="185"/>
      <c r="B6" s="55"/>
      <c r="C6" s="52" t="s">
        <v>57</v>
      </c>
      <c r="D6" s="52" t="s">
        <v>160</v>
      </c>
      <c r="E6" s="52" t="s">
        <v>161</v>
      </c>
      <c r="F6" s="54"/>
    </row>
    <row r="7" ht="17.25" customHeight="1" spans="1:6">
      <c r="A7" s="60" t="s">
        <v>81</v>
      </c>
      <c r="B7" s="60" t="s">
        <v>82</v>
      </c>
      <c r="C7" s="60" t="s">
        <v>83</v>
      </c>
      <c r="D7" s="60" t="s">
        <v>84</v>
      </c>
      <c r="E7" s="60" t="s">
        <v>85</v>
      </c>
      <c r="F7" s="60" t="s">
        <v>86</v>
      </c>
    </row>
    <row r="8" ht="17.25" customHeight="1" spans="1:6">
      <c r="A8" s="85"/>
      <c r="B8" s="85"/>
      <c r="C8" s="85"/>
      <c r="D8" s="85"/>
      <c r="E8" s="85"/>
      <c r="F8" s="85"/>
    </row>
    <row r="9" customHeight="1" spans="1:1">
      <c r="A9" s="39" t="s">
        <v>162</v>
      </c>
    </row>
    <row r="17" ht="13" customHeight="1"/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8"/>
  <sheetViews>
    <sheetView showZeros="0" zoomScale="80" zoomScaleNormal="80" workbookViewId="0">
      <pane ySplit="1" topLeftCell="A4" activePane="bottomLeft" state="frozen"/>
      <selection/>
      <selection pane="bottomLeft" activeCell="A10" sqref="A10"/>
    </sheetView>
  </sheetViews>
  <sheetFormatPr defaultColWidth="9.125" defaultRowHeight="14.25" customHeight="1"/>
  <cols>
    <col min="1" max="2" width="32.875" customWidth="1"/>
    <col min="3" max="3" width="20.75" style="160" customWidth="1"/>
    <col min="4" max="4" width="31.25" customWidth="1"/>
    <col min="5" max="5" width="10.125" customWidth="1"/>
    <col min="6" max="6" width="17.625" customWidth="1"/>
    <col min="7" max="7" width="10.25" customWidth="1"/>
    <col min="8" max="8" width="23" customWidth="1"/>
    <col min="9" max="24" width="18.75" customWidth="1"/>
  </cols>
  <sheetData>
    <row r="1" customHeight="1" spans="1:24">
      <c r="A1" s="1"/>
      <c r="B1" s="1"/>
      <c r="C1" s="16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48"/>
      <c r="C2" s="162"/>
      <c r="E2" s="163"/>
      <c r="F2" s="163"/>
      <c r="G2" s="163"/>
      <c r="H2" s="163"/>
      <c r="I2" s="89"/>
      <c r="J2" s="89"/>
      <c r="K2" s="89"/>
      <c r="L2" s="89"/>
      <c r="M2" s="89"/>
      <c r="N2" s="89"/>
      <c r="R2" s="89"/>
      <c r="V2" s="180"/>
      <c r="X2" s="3" t="s">
        <v>163</v>
      </c>
    </row>
    <row r="3" ht="45.75" customHeight="1" spans="1:24">
      <c r="A3" s="70" t="str">
        <f>"2025"&amp;"年部门基本支出预算表"</f>
        <v>2025年部门基本支出预算表</v>
      </c>
      <c r="B3" s="4"/>
      <c r="C3" s="164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4"/>
      <c r="P3" s="4"/>
      <c r="Q3" s="4"/>
      <c r="R3" s="70"/>
      <c r="S3" s="70"/>
      <c r="T3" s="70"/>
      <c r="U3" s="70"/>
      <c r="V3" s="70"/>
      <c r="W3" s="70"/>
      <c r="X3" s="70"/>
    </row>
    <row r="4" ht="18.75" customHeight="1" spans="1:24">
      <c r="A4" s="5" t="str">
        <f>"单位名称："&amp;""</f>
        <v>单位名称：</v>
      </c>
      <c r="B4" s="6"/>
      <c r="C4" s="165"/>
      <c r="D4" s="165"/>
      <c r="E4" s="165"/>
      <c r="F4" s="165"/>
      <c r="G4" s="165"/>
      <c r="H4" s="165"/>
      <c r="I4" s="91"/>
      <c r="J4" s="91"/>
      <c r="K4" s="91"/>
      <c r="L4" s="91"/>
      <c r="M4" s="91"/>
      <c r="N4" s="91"/>
      <c r="O4" s="7"/>
      <c r="P4" s="7"/>
      <c r="Q4" s="7"/>
      <c r="R4" s="91"/>
      <c r="V4" s="180"/>
      <c r="X4" s="3" t="s">
        <v>1</v>
      </c>
    </row>
    <row r="5" ht="18" customHeight="1" spans="1:24">
      <c r="A5" s="9" t="s">
        <v>164</v>
      </c>
      <c r="B5" s="9" t="s">
        <v>165</v>
      </c>
      <c r="C5" s="9" t="s">
        <v>166</v>
      </c>
      <c r="D5" s="9" t="s">
        <v>167</v>
      </c>
      <c r="E5" s="9" t="s">
        <v>168</v>
      </c>
      <c r="F5" s="9" t="s">
        <v>169</v>
      </c>
      <c r="G5" s="9" t="s">
        <v>170</v>
      </c>
      <c r="H5" s="9" t="s">
        <v>171</v>
      </c>
      <c r="I5" s="175" t="s">
        <v>172</v>
      </c>
      <c r="J5" s="86" t="s">
        <v>172</v>
      </c>
      <c r="K5" s="86"/>
      <c r="L5" s="86"/>
      <c r="M5" s="86"/>
      <c r="N5" s="86"/>
      <c r="O5" s="12"/>
      <c r="P5" s="12"/>
      <c r="Q5" s="12"/>
      <c r="R5" s="107" t="s">
        <v>61</v>
      </c>
      <c r="S5" s="86" t="s">
        <v>62</v>
      </c>
      <c r="T5" s="86"/>
      <c r="U5" s="86"/>
      <c r="V5" s="86"/>
      <c r="W5" s="86"/>
      <c r="X5" s="87"/>
    </row>
    <row r="6" ht="18" customHeight="1" spans="1:24">
      <c r="A6" s="14"/>
      <c r="B6" s="31"/>
      <c r="C6" s="134"/>
      <c r="D6" s="14"/>
      <c r="E6" s="14"/>
      <c r="F6" s="14"/>
      <c r="G6" s="14"/>
      <c r="H6" s="14"/>
      <c r="I6" s="132" t="s">
        <v>173</v>
      </c>
      <c r="J6" s="175" t="s">
        <v>58</v>
      </c>
      <c r="K6" s="86"/>
      <c r="L6" s="86"/>
      <c r="M6" s="86"/>
      <c r="N6" s="87"/>
      <c r="O6" s="11" t="s">
        <v>174</v>
      </c>
      <c r="P6" s="12"/>
      <c r="Q6" s="13"/>
      <c r="R6" s="9" t="s">
        <v>61</v>
      </c>
      <c r="S6" s="175" t="s">
        <v>62</v>
      </c>
      <c r="T6" s="107" t="s">
        <v>64</v>
      </c>
      <c r="U6" s="86" t="s">
        <v>62</v>
      </c>
      <c r="V6" s="107" t="s">
        <v>66</v>
      </c>
      <c r="W6" s="107" t="s">
        <v>67</v>
      </c>
      <c r="X6" s="181" t="s">
        <v>68</v>
      </c>
    </row>
    <row r="7" ht="19.5" customHeight="1" spans="1:24">
      <c r="A7" s="31"/>
      <c r="B7" s="31"/>
      <c r="C7" s="31"/>
      <c r="D7" s="31"/>
      <c r="E7" s="31"/>
      <c r="F7" s="31"/>
      <c r="G7" s="31"/>
      <c r="H7" s="31"/>
      <c r="I7" s="31"/>
      <c r="J7" s="176" t="s">
        <v>175</v>
      </c>
      <c r="K7" s="9" t="s">
        <v>176</v>
      </c>
      <c r="L7" s="9" t="s">
        <v>177</v>
      </c>
      <c r="M7" s="9" t="s">
        <v>178</v>
      </c>
      <c r="N7" s="9" t="s">
        <v>179</v>
      </c>
      <c r="O7" s="9" t="s">
        <v>58</v>
      </c>
      <c r="P7" s="9" t="s">
        <v>59</v>
      </c>
      <c r="Q7" s="9" t="s">
        <v>60</v>
      </c>
      <c r="R7" s="31"/>
      <c r="S7" s="9" t="s">
        <v>57</v>
      </c>
      <c r="T7" s="9" t="s">
        <v>64</v>
      </c>
      <c r="U7" s="9" t="s">
        <v>180</v>
      </c>
      <c r="V7" s="9" t="s">
        <v>66</v>
      </c>
      <c r="W7" s="9" t="s">
        <v>67</v>
      </c>
      <c r="X7" s="9" t="s">
        <v>68</v>
      </c>
    </row>
    <row r="8" ht="37.5" customHeight="1" spans="1:24">
      <c r="A8" s="166"/>
      <c r="B8" s="19"/>
      <c r="C8" s="166"/>
      <c r="D8" s="166"/>
      <c r="E8" s="166"/>
      <c r="F8" s="166"/>
      <c r="G8" s="166"/>
      <c r="H8" s="166"/>
      <c r="I8" s="166"/>
      <c r="J8" s="177" t="s">
        <v>57</v>
      </c>
      <c r="K8" s="17" t="s">
        <v>181</v>
      </c>
      <c r="L8" s="17" t="s">
        <v>177</v>
      </c>
      <c r="M8" s="17" t="s">
        <v>178</v>
      </c>
      <c r="N8" s="17" t="s">
        <v>179</v>
      </c>
      <c r="O8" s="17" t="s">
        <v>177</v>
      </c>
      <c r="P8" s="17" t="s">
        <v>178</v>
      </c>
      <c r="Q8" s="17" t="s">
        <v>179</v>
      </c>
      <c r="R8" s="17" t="s">
        <v>61</v>
      </c>
      <c r="S8" s="17" t="s">
        <v>57</v>
      </c>
      <c r="T8" s="17" t="s">
        <v>64</v>
      </c>
      <c r="U8" s="17" t="s">
        <v>180</v>
      </c>
      <c r="V8" s="17" t="s">
        <v>66</v>
      </c>
      <c r="W8" s="17" t="s">
        <v>67</v>
      </c>
      <c r="X8" s="17" t="s">
        <v>68</v>
      </c>
    </row>
    <row r="9" customHeight="1" spans="1:24">
      <c r="A9" s="40">
        <v>1</v>
      </c>
      <c r="B9" s="40">
        <v>2</v>
      </c>
      <c r="C9" s="40">
        <v>3</v>
      </c>
      <c r="D9" s="40">
        <v>4</v>
      </c>
      <c r="E9" s="40">
        <v>5</v>
      </c>
      <c r="F9" s="40">
        <v>6</v>
      </c>
      <c r="G9" s="40">
        <v>7</v>
      </c>
      <c r="H9" s="40">
        <v>8</v>
      </c>
      <c r="I9" s="40">
        <v>9</v>
      </c>
      <c r="J9" s="40">
        <v>10</v>
      </c>
      <c r="K9" s="40">
        <v>11</v>
      </c>
      <c r="L9" s="40">
        <v>12</v>
      </c>
      <c r="M9" s="40">
        <v>13</v>
      </c>
      <c r="N9" s="40">
        <v>14</v>
      </c>
      <c r="O9" s="40">
        <v>15</v>
      </c>
      <c r="P9" s="40">
        <v>16</v>
      </c>
      <c r="Q9" s="40">
        <v>17</v>
      </c>
      <c r="R9" s="40">
        <v>18</v>
      </c>
      <c r="S9" s="40">
        <v>19</v>
      </c>
      <c r="T9" s="40">
        <v>20</v>
      </c>
      <c r="U9" s="40">
        <v>21</v>
      </c>
      <c r="V9" s="40">
        <v>22</v>
      </c>
      <c r="W9" s="40">
        <v>23</v>
      </c>
      <c r="X9" s="40">
        <v>24</v>
      </c>
    </row>
    <row r="10" ht="20.25" customHeight="1" spans="1:24">
      <c r="A10" s="119" t="s">
        <v>182</v>
      </c>
      <c r="B10" s="119" t="s">
        <v>69</v>
      </c>
      <c r="C10" s="167" t="s">
        <v>183</v>
      </c>
      <c r="D10" s="22" t="s">
        <v>184</v>
      </c>
      <c r="E10" s="22">
        <v>2050101</v>
      </c>
      <c r="F10" s="168" t="s">
        <v>185</v>
      </c>
      <c r="G10" s="22">
        <v>30199</v>
      </c>
      <c r="H10" s="168" t="s">
        <v>186</v>
      </c>
      <c r="I10" s="178">
        <v>7004700</v>
      </c>
      <c r="J10" s="178">
        <v>7004700</v>
      </c>
      <c r="K10" s="85"/>
      <c r="L10" s="85"/>
      <c r="M10" s="178">
        <v>7004700</v>
      </c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ht="20.25" customHeight="1" spans="1:24">
      <c r="A11" s="119" t="s">
        <v>182</v>
      </c>
      <c r="B11" s="119" t="s">
        <v>69</v>
      </c>
      <c r="C11" s="167" t="s">
        <v>183</v>
      </c>
      <c r="D11" s="169" t="s">
        <v>184</v>
      </c>
      <c r="E11" s="169">
        <v>2050101</v>
      </c>
      <c r="F11" s="170" t="s">
        <v>185</v>
      </c>
      <c r="G11" s="169">
        <v>30199</v>
      </c>
      <c r="H11" s="170" t="s">
        <v>186</v>
      </c>
      <c r="I11" s="179">
        <v>2322000</v>
      </c>
      <c r="J11" s="179">
        <v>2322000</v>
      </c>
      <c r="K11" s="85"/>
      <c r="L11" s="85"/>
      <c r="M11" s="179">
        <v>2322000</v>
      </c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</row>
    <row r="12" ht="20.25" customHeight="1" spans="1:24">
      <c r="A12" s="119" t="s">
        <v>182</v>
      </c>
      <c r="B12" s="119" t="s">
        <v>69</v>
      </c>
      <c r="C12" s="236" t="s">
        <v>187</v>
      </c>
      <c r="D12" s="169" t="s">
        <v>188</v>
      </c>
      <c r="E12" s="169">
        <v>2050302</v>
      </c>
      <c r="F12" s="170" t="s">
        <v>189</v>
      </c>
      <c r="G12" s="169">
        <v>30103</v>
      </c>
      <c r="H12" s="170" t="s">
        <v>190</v>
      </c>
      <c r="I12" s="179">
        <v>3150000</v>
      </c>
      <c r="J12" s="179">
        <v>3150000</v>
      </c>
      <c r="K12" s="85"/>
      <c r="L12" s="85"/>
      <c r="M12" s="179">
        <v>3150000</v>
      </c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</row>
    <row r="13" ht="20.25" customHeight="1" spans="1:24">
      <c r="A13" s="119" t="s">
        <v>182</v>
      </c>
      <c r="B13" s="119" t="s">
        <v>69</v>
      </c>
      <c r="C13" s="237" t="s">
        <v>187</v>
      </c>
      <c r="D13" s="169" t="s">
        <v>188</v>
      </c>
      <c r="E13" s="169">
        <v>2050302</v>
      </c>
      <c r="F13" s="170" t="s">
        <v>189</v>
      </c>
      <c r="G13" s="169">
        <v>30107</v>
      </c>
      <c r="H13" s="170" t="s">
        <v>191</v>
      </c>
      <c r="I13" s="179">
        <v>1620000</v>
      </c>
      <c r="J13" s="179">
        <v>1620000</v>
      </c>
      <c r="K13" s="85"/>
      <c r="L13" s="85"/>
      <c r="M13" s="179">
        <v>1620000</v>
      </c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</row>
    <row r="14" ht="20.25" customHeight="1" spans="1:24">
      <c r="A14" s="119" t="s">
        <v>182</v>
      </c>
      <c r="B14" s="119" t="s">
        <v>69</v>
      </c>
      <c r="C14" s="167" t="s">
        <v>192</v>
      </c>
      <c r="D14" s="169" t="s">
        <v>193</v>
      </c>
      <c r="E14" s="169">
        <v>2210201</v>
      </c>
      <c r="F14" s="170" t="s">
        <v>193</v>
      </c>
      <c r="G14" s="169">
        <v>30113</v>
      </c>
      <c r="H14" s="170" t="s">
        <v>193</v>
      </c>
      <c r="I14" s="179">
        <v>1900000</v>
      </c>
      <c r="J14" s="179">
        <v>1900000</v>
      </c>
      <c r="K14" s="85"/>
      <c r="L14" s="85"/>
      <c r="M14" s="179">
        <v>1900000</v>
      </c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</row>
    <row r="15" ht="20.25" customHeight="1" spans="1:24">
      <c r="A15" s="119" t="s">
        <v>182</v>
      </c>
      <c r="B15" s="119" t="s">
        <v>69</v>
      </c>
      <c r="C15" s="167" t="s">
        <v>194</v>
      </c>
      <c r="D15" s="169" t="s">
        <v>195</v>
      </c>
      <c r="E15" s="169">
        <v>2080502</v>
      </c>
      <c r="F15" s="170" t="s">
        <v>196</v>
      </c>
      <c r="G15" s="169">
        <v>30229</v>
      </c>
      <c r="H15" s="170" t="s">
        <v>197</v>
      </c>
      <c r="I15" s="179">
        <v>13600</v>
      </c>
      <c r="J15" s="179">
        <v>13600</v>
      </c>
      <c r="K15" s="85"/>
      <c r="L15" s="85"/>
      <c r="M15" s="179">
        <v>13600</v>
      </c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</row>
    <row r="16" ht="20.25" customHeight="1" spans="1:24">
      <c r="A16" s="119" t="s">
        <v>182</v>
      </c>
      <c r="B16" s="119" t="s">
        <v>69</v>
      </c>
      <c r="C16" s="167" t="s">
        <v>194</v>
      </c>
      <c r="D16" s="169" t="s">
        <v>195</v>
      </c>
      <c r="E16" s="169">
        <v>2080502</v>
      </c>
      <c r="F16" s="170" t="s">
        <v>196</v>
      </c>
      <c r="G16" s="169">
        <v>30229</v>
      </c>
      <c r="H16" s="170" t="s">
        <v>197</v>
      </c>
      <c r="I16" s="179">
        <v>13600</v>
      </c>
      <c r="J16" s="179">
        <v>13600</v>
      </c>
      <c r="K16" s="85"/>
      <c r="L16" s="85"/>
      <c r="M16" s="179">
        <v>13600</v>
      </c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</row>
    <row r="17" ht="20.25" customHeight="1" spans="1:24">
      <c r="A17" s="119" t="s">
        <v>182</v>
      </c>
      <c r="B17" s="119" t="s">
        <v>69</v>
      </c>
      <c r="C17" s="167" t="s">
        <v>198</v>
      </c>
      <c r="D17" s="169" t="s">
        <v>199</v>
      </c>
      <c r="E17" s="169">
        <v>2050302</v>
      </c>
      <c r="F17" s="170" t="s">
        <v>189</v>
      </c>
      <c r="G17" s="169">
        <v>30305</v>
      </c>
      <c r="H17" s="170" t="s">
        <v>200</v>
      </c>
      <c r="I17" s="179">
        <v>5000</v>
      </c>
      <c r="J17" s="179">
        <v>5000</v>
      </c>
      <c r="K17" s="85"/>
      <c r="L17" s="85"/>
      <c r="M17" s="179">
        <v>5000</v>
      </c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</row>
    <row r="18" ht="20.25" customHeight="1" spans="1:24">
      <c r="A18" s="119" t="s">
        <v>182</v>
      </c>
      <c r="B18" s="119" t="s">
        <v>69</v>
      </c>
      <c r="C18" s="167" t="s">
        <v>201</v>
      </c>
      <c r="D18" s="169" t="s">
        <v>202</v>
      </c>
      <c r="E18" s="169">
        <v>2050302</v>
      </c>
      <c r="F18" s="170" t="s">
        <v>189</v>
      </c>
      <c r="G18" s="169">
        <v>30228</v>
      </c>
      <c r="H18" s="170" t="s">
        <v>202</v>
      </c>
      <c r="I18" s="179">
        <v>70200</v>
      </c>
      <c r="J18" s="179">
        <v>70200</v>
      </c>
      <c r="K18" s="85"/>
      <c r="L18" s="85"/>
      <c r="M18" s="179">
        <v>70200</v>
      </c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</row>
    <row r="19" ht="20.25" customHeight="1" spans="1:24">
      <c r="A19" s="119" t="s">
        <v>182</v>
      </c>
      <c r="B19" s="119" t="s">
        <v>69</v>
      </c>
      <c r="C19" s="167" t="s">
        <v>203</v>
      </c>
      <c r="D19" s="169" t="s">
        <v>204</v>
      </c>
      <c r="E19" s="169">
        <v>2080502</v>
      </c>
      <c r="F19" s="170" t="s">
        <v>196</v>
      </c>
      <c r="G19" s="169">
        <v>30305</v>
      </c>
      <c r="H19" s="170" t="s">
        <v>200</v>
      </c>
      <c r="I19" s="179">
        <v>693600</v>
      </c>
      <c r="J19" s="179">
        <v>693600</v>
      </c>
      <c r="K19" s="85"/>
      <c r="L19" s="85"/>
      <c r="M19" s="179">
        <v>693600</v>
      </c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</row>
    <row r="20" ht="20.25" customHeight="1" spans="1:24">
      <c r="A20" s="119" t="s">
        <v>182</v>
      </c>
      <c r="B20" s="119" t="s">
        <v>69</v>
      </c>
      <c r="C20" s="167" t="s">
        <v>205</v>
      </c>
      <c r="D20" s="169" t="s">
        <v>206</v>
      </c>
      <c r="E20" s="169">
        <v>2050302</v>
      </c>
      <c r="F20" s="170" t="s">
        <v>189</v>
      </c>
      <c r="G20" s="169">
        <v>30101</v>
      </c>
      <c r="H20" s="170" t="s">
        <v>207</v>
      </c>
      <c r="I20" s="179">
        <v>4427316</v>
      </c>
      <c r="J20" s="179">
        <v>4427316</v>
      </c>
      <c r="K20" s="85"/>
      <c r="L20" s="85"/>
      <c r="M20" s="179">
        <v>4427316</v>
      </c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</row>
    <row r="21" ht="20.25" customHeight="1" spans="1:24">
      <c r="A21" s="119" t="s">
        <v>182</v>
      </c>
      <c r="B21" s="119" t="s">
        <v>69</v>
      </c>
      <c r="C21" s="167" t="s">
        <v>205</v>
      </c>
      <c r="D21" s="169" t="s">
        <v>206</v>
      </c>
      <c r="E21" s="169">
        <v>2050302</v>
      </c>
      <c r="F21" s="170" t="s">
        <v>189</v>
      </c>
      <c r="G21" s="169">
        <v>30102</v>
      </c>
      <c r="H21" s="170" t="s">
        <v>208</v>
      </c>
      <c r="I21" s="179">
        <v>5388</v>
      </c>
      <c r="J21" s="179">
        <v>5388</v>
      </c>
      <c r="K21" s="85"/>
      <c r="L21" s="85"/>
      <c r="M21" s="179">
        <v>5388</v>
      </c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</row>
    <row r="22" ht="20.25" customHeight="1" spans="1:24">
      <c r="A22" s="119" t="s">
        <v>182</v>
      </c>
      <c r="B22" s="119" t="s">
        <v>69</v>
      </c>
      <c r="C22" s="167" t="s">
        <v>205</v>
      </c>
      <c r="D22" s="169" t="s">
        <v>206</v>
      </c>
      <c r="E22" s="169">
        <v>2050302</v>
      </c>
      <c r="F22" s="170" t="s">
        <v>189</v>
      </c>
      <c r="G22" s="169">
        <v>30103</v>
      </c>
      <c r="H22" s="170" t="s">
        <v>190</v>
      </c>
      <c r="I22" s="179">
        <v>22500</v>
      </c>
      <c r="J22" s="179">
        <v>22500</v>
      </c>
      <c r="K22" s="85"/>
      <c r="L22" s="85"/>
      <c r="M22" s="179">
        <v>22500</v>
      </c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</row>
    <row r="23" ht="20.25" customHeight="1" spans="1:24">
      <c r="A23" s="119" t="s">
        <v>182</v>
      </c>
      <c r="B23" s="119" t="s">
        <v>69</v>
      </c>
      <c r="C23" s="167" t="s">
        <v>205</v>
      </c>
      <c r="D23" s="169" t="s">
        <v>206</v>
      </c>
      <c r="E23" s="169">
        <v>2050302</v>
      </c>
      <c r="F23" s="170" t="s">
        <v>189</v>
      </c>
      <c r="G23" s="169">
        <v>30103</v>
      </c>
      <c r="H23" s="170" t="s">
        <v>190</v>
      </c>
      <c r="I23" s="179">
        <v>368943</v>
      </c>
      <c r="J23" s="179">
        <v>368943</v>
      </c>
      <c r="K23" s="85"/>
      <c r="L23" s="85"/>
      <c r="M23" s="179">
        <v>368943</v>
      </c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</row>
    <row r="24" ht="20.25" customHeight="1" spans="1:24">
      <c r="A24" s="119" t="s">
        <v>182</v>
      </c>
      <c r="B24" s="119" t="s">
        <v>69</v>
      </c>
      <c r="C24" s="167" t="s">
        <v>205</v>
      </c>
      <c r="D24" s="169" t="s">
        <v>206</v>
      </c>
      <c r="E24" s="169">
        <v>2050302</v>
      </c>
      <c r="F24" s="170" t="s">
        <v>189</v>
      </c>
      <c r="G24" s="169">
        <v>30107</v>
      </c>
      <c r="H24" s="170" t="s">
        <v>191</v>
      </c>
      <c r="I24" s="179">
        <v>972780</v>
      </c>
      <c r="J24" s="179">
        <v>972780</v>
      </c>
      <c r="K24" s="85"/>
      <c r="L24" s="85"/>
      <c r="M24" s="179">
        <v>972780</v>
      </c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</row>
    <row r="25" ht="20.25" customHeight="1" spans="1:24">
      <c r="A25" s="119" t="s">
        <v>182</v>
      </c>
      <c r="B25" s="119" t="s">
        <v>69</v>
      </c>
      <c r="C25" s="167" t="s">
        <v>205</v>
      </c>
      <c r="D25" s="169" t="s">
        <v>206</v>
      </c>
      <c r="E25" s="169">
        <v>2050302</v>
      </c>
      <c r="F25" s="170" t="s">
        <v>189</v>
      </c>
      <c r="G25" s="169">
        <v>30107</v>
      </c>
      <c r="H25" s="170" t="s">
        <v>191</v>
      </c>
      <c r="I25" s="179">
        <v>3545796</v>
      </c>
      <c r="J25" s="179">
        <v>3545796</v>
      </c>
      <c r="K25" s="85"/>
      <c r="L25" s="85"/>
      <c r="M25" s="179">
        <v>3545796</v>
      </c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</row>
    <row r="26" ht="20.25" customHeight="1" spans="1:24">
      <c r="A26" s="119" t="s">
        <v>182</v>
      </c>
      <c r="B26" s="119" t="s">
        <v>69</v>
      </c>
      <c r="C26" s="167" t="s">
        <v>209</v>
      </c>
      <c r="D26" s="169" t="s">
        <v>210</v>
      </c>
      <c r="E26" s="169">
        <v>2080505</v>
      </c>
      <c r="F26" s="170" t="s">
        <v>211</v>
      </c>
      <c r="G26" s="169">
        <v>30108</v>
      </c>
      <c r="H26" s="170" t="s">
        <v>212</v>
      </c>
      <c r="I26" s="179">
        <v>1832000</v>
      </c>
      <c r="J26" s="179">
        <v>1832000</v>
      </c>
      <c r="K26" s="85"/>
      <c r="L26" s="85"/>
      <c r="M26" s="179">
        <v>1832000</v>
      </c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</row>
    <row r="27" ht="20.25" customHeight="1" spans="1:24">
      <c r="A27" s="119" t="s">
        <v>182</v>
      </c>
      <c r="B27" s="119" t="s">
        <v>69</v>
      </c>
      <c r="C27" s="167" t="s">
        <v>209</v>
      </c>
      <c r="D27" s="169" t="s">
        <v>210</v>
      </c>
      <c r="E27" s="169">
        <v>2080506</v>
      </c>
      <c r="F27" s="170" t="s">
        <v>213</v>
      </c>
      <c r="G27" s="169">
        <v>30109</v>
      </c>
      <c r="H27" s="170" t="s">
        <v>214</v>
      </c>
      <c r="I27" s="179">
        <v>676800</v>
      </c>
      <c r="J27" s="179">
        <v>676800</v>
      </c>
      <c r="K27" s="85"/>
      <c r="L27" s="85"/>
      <c r="M27" s="179">
        <v>676800</v>
      </c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</row>
    <row r="28" ht="20.25" customHeight="1" spans="1:24">
      <c r="A28" s="119" t="s">
        <v>182</v>
      </c>
      <c r="B28" s="119" t="s">
        <v>69</v>
      </c>
      <c r="C28" s="167" t="s">
        <v>209</v>
      </c>
      <c r="D28" s="169" t="s">
        <v>210</v>
      </c>
      <c r="E28" s="169">
        <v>2101102</v>
      </c>
      <c r="F28" s="170" t="s">
        <v>215</v>
      </c>
      <c r="G28" s="169">
        <v>30110</v>
      </c>
      <c r="H28" s="170" t="s">
        <v>216</v>
      </c>
      <c r="I28" s="179">
        <v>900000</v>
      </c>
      <c r="J28" s="179">
        <v>900000</v>
      </c>
      <c r="K28" s="85"/>
      <c r="L28" s="85"/>
      <c r="M28" s="179">
        <v>900000</v>
      </c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</row>
    <row r="29" ht="20.25" customHeight="1" spans="1:24">
      <c r="A29" s="119" t="s">
        <v>182</v>
      </c>
      <c r="B29" s="119" t="s">
        <v>69</v>
      </c>
      <c r="C29" s="167" t="s">
        <v>209</v>
      </c>
      <c r="D29" s="169" t="s">
        <v>210</v>
      </c>
      <c r="E29" s="169">
        <v>2101103</v>
      </c>
      <c r="F29" s="170" t="s">
        <v>217</v>
      </c>
      <c r="G29" s="169">
        <v>30111</v>
      </c>
      <c r="H29" s="170" t="s">
        <v>218</v>
      </c>
      <c r="I29" s="179">
        <v>620000</v>
      </c>
      <c r="J29" s="179">
        <v>620000</v>
      </c>
      <c r="K29" s="85"/>
      <c r="L29" s="85"/>
      <c r="M29" s="179">
        <v>620000</v>
      </c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</row>
    <row r="30" ht="20.25" customHeight="1" spans="1:24">
      <c r="A30" s="119" t="s">
        <v>182</v>
      </c>
      <c r="B30" s="119" t="s">
        <v>69</v>
      </c>
      <c r="C30" s="167" t="s">
        <v>209</v>
      </c>
      <c r="D30" s="169" t="s">
        <v>210</v>
      </c>
      <c r="E30" s="169">
        <v>2050302</v>
      </c>
      <c r="F30" s="170" t="s">
        <v>189</v>
      </c>
      <c r="G30" s="169">
        <v>30112</v>
      </c>
      <c r="H30" s="170" t="s">
        <v>219</v>
      </c>
      <c r="I30" s="179">
        <v>40000</v>
      </c>
      <c r="J30" s="179">
        <v>40000</v>
      </c>
      <c r="K30" s="85"/>
      <c r="L30" s="85"/>
      <c r="M30" s="179">
        <v>40000</v>
      </c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</row>
    <row r="31" ht="20.25" customHeight="1" spans="1:24">
      <c r="A31" s="119" t="s">
        <v>182</v>
      </c>
      <c r="B31" s="119" t="s">
        <v>69</v>
      </c>
      <c r="C31" s="167" t="s">
        <v>209</v>
      </c>
      <c r="D31" s="169" t="s">
        <v>210</v>
      </c>
      <c r="E31" s="169">
        <v>2101199</v>
      </c>
      <c r="F31" s="170" t="s">
        <v>220</v>
      </c>
      <c r="G31" s="169">
        <v>30112</v>
      </c>
      <c r="H31" s="170" t="s">
        <v>219</v>
      </c>
      <c r="I31" s="179">
        <v>230000</v>
      </c>
      <c r="J31" s="179">
        <v>230000</v>
      </c>
      <c r="K31" s="85"/>
      <c r="L31" s="85"/>
      <c r="M31" s="179">
        <v>230000</v>
      </c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</row>
    <row r="32" ht="20.25" customHeight="1" spans="1:24">
      <c r="A32" s="119" t="s">
        <v>182</v>
      </c>
      <c r="B32" s="119" t="s">
        <v>69</v>
      </c>
      <c r="C32" s="167" t="s">
        <v>209</v>
      </c>
      <c r="D32" s="169" t="s">
        <v>210</v>
      </c>
      <c r="E32" s="169">
        <v>2101199</v>
      </c>
      <c r="F32" s="170" t="s">
        <v>220</v>
      </c>
      <c r="G32" s="169">
        <v>30112</v>
      </c>
      <c r="H32" s="170" t="s">
        <v>219</v>
      </c>
      <c r="I32" s="179">
        <v>39200</v>
      </c>
      <c r="J32" s="179">
        <v>39200</v>
      </c>
      <c r="K32" s="85"/>
      <c r="L32" s="85"/>
      <c r="M32" s="179">
        <v>39200</v>
      </c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</row>
    <row r="33" ht="20.25" customHeight="1" spans="1:24">
      <c r="A33" s="119" t="s">
        <v>182</v>
      </c>
      <c r="B33" s="119" t="s">
        <v>69</v>
      </c>
      <c r="C33" s="167" t="s">
        <v>221</v>
      </c>
      <c r="D33" s="169" t="s">
        <v>222</v>
      </c>
      <c r="E33" s="169">
        <v>2050302</v>
      </c>
      <c r="F33" s="170" t="s">
        <v>189</v>
      </c>
      <c r="G33" s="169">
        <v>30201</v>
      </c>
      <c r="H33" s="170" t="s">
        <v>223</v>
      </c>
      <c r="I33" s="179">
        <v>3328325</v>
      </c>
      <c r="J33" s="179">
        <v>3328325</v>
      </c>
      <c r="K33" s="85"/>
      <c r="L33" s="85"/>
      <c r="M33" s="179">
        <v>3328325</v>
      </c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</row>
    <row r="34" ht="20.25" customHeight="1" spans="1:24">
      <c r="A34" s="119" t="s">
        <v>182</v>
      </c>
      <c r="B34" s="119" t="s">
        <v>69</v>
      </c>
      <c r="C34" s="167" t="s">
        <v>221</v>
      </c>
      <c r="D34" s="169" t="s">
        <v>222</v>
      </c>
      <c r="E34" s="169">
        <v>2050999</v>
      </c>
      <c r="F34" s="170" t="s">
        <v>224</v>
      </c>
      <c r="G34" s="169">
        <v>30216</v>
      </c>
      <c r="H34" s="170" t="s">
        <v>225</v>
      </c>
      <c r="I34" s="179">
        <v>34200</v>
      </c>
      <c r="J34" s="179">
        <v>34200</v>
      </c>
      <c r="K34" s="85"/>
      <c r="L34" s="85"/>
      <c r="M34" s="179">
        <v>34200</v>
      </c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</row>
    <row r="35" ht="20.25" customHeight="1" spans="1:24">
      <c r="A35" s="119" t="s">
        <v>182</v>
      </c>
      <c r="B35" s="119" t="s">
        <v>69</v>
      </c>
      <c r="C35" s="167" t="s">
        <v>221</v>
      </c>
      <c r="D35" s="169" t="s">
        <v>222</v>
      </c>
      <c r="E35" s="169">
        <v>2050302</v>
      </c>
      <c r="F35" s="170" t="s">
        <v>189</v>
      </c>
      <c r="G35" s="169">
        <v>30229</v>
      </c>
      <c r="H35" s="170" t="s">
        <v>197</v>
      </c>
      <c r="I35" s="179">
        <v>270000</v>
      </c>
      <c r="J35" s="179">
        <v>270000</v>
      </c>
      <c r="K35" s="85"/>
      <c r="L35" s="85"/>
      <c r="M35" s="179">
        <v>270000</v>
      </c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</row>
    <row r="36" ht="20.25" customHeight="1" spans="1:24">
      <c r="A36" s="119" t="s">
        <v>182</v>
      </c>
      <c r="B36" s="119" t="s">
        <v>69</v>
      </c>
      <c r="C36" s="167" t="s">
        <v>221</v>
      </c>
      <c r="D36" s="169" t="s">
        <v>222</v>
      </c>
      <c r="E36" s="169">
        <v>2080502</v>
      </c>
      <c r="F36" s="170" t="s">
        <v>196</v>
      </c>
      <c r="G36" s="169">
        <v>30229</v>
      </c>
      <c r="H36" s="170" t="s">
        <v>197</v>
      </c>
      <c r="I36" s="179">
        <v>81600</v>
      </c>
      <c r="J36" s="179">
        <v>81600</v>
      </c>
      <c r="K36" s="85"/>
      <c r="L36" s="85"/>
      <c r="M36" s="179">
        <v>81600</v>
      </c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</row>
    <row r="37" ht="20.25" customHeight="1" spans="1:24">
      <c r="A37" s="119" t="s">
        <v>182</v>
      </c>
      <c r="B37" s="119" t="s">
        <v>69</v>
      </c>
      <c r="C37" s="167" t="s">
        <v>221</v>
      </c>
      <c r="D37" s="169" t="s">
        <v>222</v>
      </c>
      <c r="E37" s="169">
        <v>2080502</v>
      </c>
      <c r="F37" s="170" t="s">
        <v>196</v>
      </c>
      <c r="G37" s="169">
        <v>30299</v>
      </c>
      <c r="H37" s="170" t="s">
        <v>226</v>
      </c>
      <c r="I37" s="179">
        <v>20400</v>
      </c>
      <c r="J37" s="179">
        <v>20400</v>
      </c>
      <c r="K37" s="85"/>
      <c r="L37" s="85"/>
      <c r="M37" s="179">
        <v>20400</v>
      </c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</row>
    <row r="38" ht="17.25" customHeight="1" spans="1:24">
      <c r="A38" s="36" t="s">
        <v>154</v>
      </c>
      <c r="B38" s="37"/>
      <c r="C38" s="173"/>
      <c r="D38" s="173"/>
      <c r="E38" s="173"/>
      <c r="F38" s="173"/>
      <c r="G38" s="173"/>
      <c r="H38" s="174"/>
      <c r="I38" s="85">
        <f t="shared" ref="I38:M38" si="0">SUM(I10:I37)</f>
        <v>34207948</v>
      </c>
      <c r="J38" s="85">
        <f t="shared" si="0"/>
        <v>34207948</v>
      </c>
      <c r="K38" s="85"/>
      <c r="L38" s="85"/>
      <c r="M38" s="85">
        <f t="shared" si="0"/>
        <v>34207948</v>
      </c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</row>
  </sheetData>
  <mergeCells count="31">
    <mergeCell ref="A3:X3"/>
    <mergeCell ref="A4:H4"/>
    <mergeCell ref="I5:X5"/>
    <mergeCell ref="J6:N6"/>
    <mergeCell ref="O6:Q6"/>
    <mergeCell ref="S6:X6"/>
    <mergeCell ref="A38:H38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C10" sqref="C10:C11"/>
    </sheetView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48"/>
      <c r="E2" s="2"/>
      <c r="F2" s="2"/>
      <c r="G2" s="2"/>
      <c r="H2" s="2"/>
      <c r="U2" s="148"/>
      <c r="W2" s="159" t="s">
        <v>227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"单位名称："&amp;"昆明市官渡区职业高级中学"</f>
        <v>单位名称：昆明市官渡区职业高级中学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48"/>
      <c r="W4" s="125" t="s">
        <v>1</v>
      </c>
    </row>
    <row r="5" ht="21.75" customHeight="1" spans="1:23">
      <c r="A5" s="9" t="s">
        <v>228</v>
      </c>
      <c r="B5" s="10" t="s">
        <v>166</v>
      </c>
      <c r="C5" s="9" t="s">
        <v>167</v>
      </c>
      <c r="D5" s="9" t="s">
        <v>229</v>
      </c>
      <c r="E5" s="10" t="s">
        <v>168</v>
      </c>
      <c r="F5" s="10" t="s">
        <v>169</v>
      </c>
      <c r="G5" s="10" t="s">
        <v>230</v>
      </c>
      <c r="H5" s="10" t="s">
        <v>231</v>
      </c>
      <c r="I5" s="30" t="s">
        <v>55</v>
      </c>
      <c r="J5" s="11" t="s">
        <v>232</v>
      </c>
      <c r="K5" s="12"/>
      <c r="L5" s="12"/>
      <c r="M5" s="13"/>
      <c r="N5" s="11" t="s">
        <v>174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31"/>
      <c r="C6" s="14"/>
      <c r="D6" s="14"/>
      <c r="E6" s="15"/>
      <c r="F6" s="15"/>
      <c r="G6" s="15"/>
      <c r="H6" s="15"/>
      <c r="I6" s="31"/>
      <c r="J6" s="153" t="s">
        <v>58</v>
      </c>
      <c r="K6" s="154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180</v>
      </c>
      <c r="U6" s="10" t="s">
        <v>66</v>
      </c>
      <c r="V6" s="10" t="s">
        <v>67</v>
      </c>
      <c r="W6" s="10" t="s">
        <v>68</v>
      </c>
    </row>
    <row r="7" ht="21" customHeight="1" spans="1:23">
      <c r="A7" s="31"/>
      <c r="B7" s="31"/>
      <c r="C7" s="31"/>
      <c r="D7" s="31"/>
      <c r="E7" s="31"/>
      <c r="F7" s="31"/>
      <c r="G7" s="31"/>
      <c r="H7" s="31"/>
      <c r="I7" s="31"/>
      <c r="J7" s="155" t="s">
        <v>57</v>
      </c>
      <c r="K7" s="156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71" t="s">
        <v>57</v>
      </c>
      <c r="K8" s="71" t="s">
        <v>233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40">
        <v>12</v>
      </c>
      <c r="M9" s="40">
        <v>13</v>
      </c>
      <c r="N9" s="40">
        <v>14</v>
      </c>
      <c r="O9" s="40">
        <v>15</v>
      </c>
      <c r="P9" s="40">
        <v>16</v>
      </c>
      <c r="Q9" s="40">
        <v>17</v>
      </c>
      <c r="R9" s="40">
        <v>18</v>
      </c>
      <c r="S9" s="40">
        <v>19</v>
      </c>
      <c r="T9" s="40">
        <v>20</v>
      </c>
      <c r="U9" s="20">
        <v>21</v>
      </c>
      <c r="V9" s="40">
        <v>22</v>
      </c>
      <c r="W9" s="20">
        <v>23</v>
      </c>
    </row>
    <row r="10" ht="21.75" customHeight="1" spans="1:23">
      <c r="A10" s="24" t="s">
        <v>234</v>
      </c>
      <c r="B10" s="238" t="s">
        <v>235</v>
      </c>
      <c r="C10" s="23" t="s">
        <v>236</v>
      </c>
      <c r="D10" s="149" t="s">
        <v>69</v>
      </c>
      <c r="E10" s="24">
        <v>2050302</v>
      </c>
      <c r="F10" s="150" t="s">
        <v>189</v>
      </c>
      <c r="G10" s="24">
        <v>30201</v>
      </c>
      <c r="H10" s="150" t="s">
        <v>223</v>
      </c>
      <c r="I10" s="157">
        <v>1045000</v>
      </c>
      <c r="J10" s="85"/>
      <c r="K10" s="85"/>
      <c r="L10" s="85"/>
      <c r="M10" s="85"/>
      <c r="N10" s="85"/>
      <c r="O10" s="85"/>
      <c r="P10" s="85"/>
      <c r="Q10" s="157">
        <v>1045000</v>
      </c>
      <c r="R10" s="157"/>
      <c r="S10" s="85"/>
      <c r="T10" s="85"/>
      <c r="U10" s="85"/>
      <c r="V10" s="85"/>
      <c r="W10" s="157"/>
    </row>
    <row r="11" ht="21.75" customHeight="1" spans="1:23">
      <c r="A11" s="151" t="s">
        <v>237</v>
      </c>
      <c r="B11" s="238" t="s">
        <v>238</v>
      </c>
      <c r="C11" s="23" t="s">
        <v>239</v>
      </c>
      <c r="D11" s="149" t="s">
        <v>69</v>
      </c>
      <c r="E11" s="151">
        <v>2050302</v>
      </c>
      <c r="F11" s="152" t="s">
        <v>189</v>
      </c>
      <c r="G11" s="151">
        <v>30201</v>
      </c>
      <c r="H11" s="152" t="s">
        <v>223</v>
      </c>
      <c r="I11" s="158">
        <v>20000</v>
      </c>
      <c r="J11" s="85"/>
      <c r="K11" s="85"/>
      <c r="L11" s="85"/>
      <c r="M11" s="85"/>
      <c r="N11" s="85"/>
      <c r="O11" s="85"/>
      <c r="P11" s="85"/>
      <c r="Q11" s="85"/>
      <c r="R11" s="157">
        <v>20000</v>
      </c>
      <c r="S11" s="85"/>
      <c r="T11" s="85"/>
      <c r="U11" s="85"/>
      <c r="V11" s="85"/>
      <c r="W11" s="157">
        <v>20000</v>
      </c>
    </row>
    <row r="12" ht="18.75" customHeight="1" spans="1:23">
      <c r="A12" s="36" t="s">
        <v>154</v>
      </c>
      <c r="B12" s="37"/>
      <c r="C12" s="37"/>
      <c r="D12" s="37"/>
      <c r="E12" s="37"/>
      <c r="F12" s="37"/>
      <c r="G12" s="37"/>
      <c r="H12" s="38"/>
      <c r="I12" s="157">
        <v>1065000</v>
      </c>
      <c r="J12" s="85"/>
      <c r="K12" s="85"/>
      <c r="L12" s="85"/>
      <c r="M12" s="85"/>
      <c r="N12" s="85"/>
      <c r="O12" s="85"/>
      <c r="P12" s="85"/>
      <c r="Q12" s="157">
        <v>1045000</v>
      </c>
      <c r="R12" s="157">
        <v>20000</v>
      </c>
      <c r="S12" s="85"/>
      <c r="T12" s="85"/>
      <c r="U12" s="85"/>
      <c r="V12" s="85"/>
      <c r="W12" s="157">
        <v>20000</v>
      </c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4"/>
  <sheetViews>
    <sheetView showZeros="0" workbookViewId="0">
      <pane ySplit="1" topLeftCell="A2" activePane="bottomLeft" state="frozen"/>
      <selection/>
      <selection pane="bottomLeft" activeCell="C10" sqref="C10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ht="13.5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240</v>
      </c>
    </row>
    <row r="3" ht="39.75" customHeight="1" spans="1:10">
      <c r="A3" s="69" t="str">
        <f>"2025"&amp;"年部门项目支出绩效目标表"</f>
        <v>2025年部门项目支出绩效目标表</v>
      </c>
      <c r="B3" s="4"/>
      <c r="C3" s="4"/>
      <c r="D3" s="4"/>
      <c r="E3" s="4"/>
      <c r="F3" s="70"/>
      <c r="G3" s="4"/>
      <c r="H3" s="70"/>
      <c r="I3" s="70"/>
      <c r="J3" s="4"/>
    </row>
    <row r="4" ht="17.25" customHeight="1" spans="1:1">
      <c r="A4" s="5" t="str">
        <f>"单位名称："&amp;"昆明市官渡区职业高级中学"</f>
        <v>单位名称：昆明市官渡区职业高级中学</v>
      </c>
    </row>
    <row r="5" ht="44.25" customHeight="1" spans="1:10">
      <c r="A5" s="71" t="s">
        <v>167</v>
      </c>
      <c r="B5" s="71" t="s">
        <v>241</v>
      </c>
      <c r="C5" s="71" t="s">
        <v>242</v>
      </c>
      <c r="D5" s="71" t="s">
        <v>243</v>
      </c>
      <c r="E5" s="71" t="s">
        <v>244</v>
      </c>
      <c r="F5" s="72" t="s">
        <v>245</v>
      </c>
      <c r="G5" s="71" t="s">
        <v>246</v>
      </c>
      <c r="H5" s="72" t="s">
        <v>247</v>
      </c>
      <c r="I5" s="72" t="s">
        <v>248</v>
      </c>
      <c r="J5" s="71" t="s">
        <v>249</v>
      </c>
    </row>
    <row r="6" ht="18.75" customHeight="1" spans="1:10">
      <c r="A6" s="141">
        <v>1</v>
      </c>
      <c r="B6" s="141">
        <v>2</v>
      </c>
      <c r="C6" s="141">
        <v>3</v>
      </c>
      <c r="D6" s="141">
        <v>4</v>
      </c>
      <c r="E6" s="141">
        <v>5</v>
      </c>
      <c r="F6" s="40">
        <v>6</v>
      </c>
      <c r="G6" s="141">
        <v>7</v>
      </c>
      <c r="H6" s="40">
        <v>8</v>
      </c>
      <c r="I6" s="40">
        <v>9</v>
      </c>
      <c r="J6" s="141">
        <v>10</v>
      </c>
    </row>
    <row r="7" s="39" customFormat="1" ht="42" customHeight="1" spans="1:10">
      <c r="A7" s="142" t="s">
        <v>239</v>
      </c>
      <c r="B7" s="142" t="s">
        <v>250</v>
      </c>
      <c r="C7" s="143" t="s">
        <v>251</v>
      </c>
      <c r="D7" s="143" t="s">
        <v>252</v>
      </c>
      <c r="E7" s="143" t="s">
        <v>253</v>
      </c>
      <c r="F7" s="143" t="s">
        <v>254</v>
      </c>
      <c r="G7" s="143" t="s">
        <v>255</v>
      </c>
      <c r="H7" s="143" t="s">
        <v>256</v>
      </c>
      <c r="I7" s="143" t="s">
        <v>257</v>
      </c>
      <c r="J7" s="143" t="s">
        <v>250</v>
      </c>
    </row>
    <row r="8" s="39" customFormat="1" ht="42" customHeight="1" spans="1:10">
      <c r="A8" s="144"/>
      <c r="B8" s="144"/>
      <c r="C8" s="145" t="s">
        <v>251</v>
      </c>
      <c r="D8" s="145" t="s">
        <v>258</v>
      </c>
      <c r="E8" s="145" t="s">
        <v>259</v>
      </c>
      <c r="F8" s="145" t="s">
        <v>260</v>
      </c>
      <c r="G8" s="145" t="s">
        <v>261</v>
      </c>
      <c r="H8" s="145" t="s">
        <v>256</v>
      </c>
      <c r="I8" s="145" t="s">
        <v>257</v>
      </c>
      <c r="J8" s="145" t="s">
        <v>250</v>
      </c>
    </row>
    <row r="9" s="39" customFormat="1" ht="42" customHeight="1" spans="1:10">
      <c r="A9" s="144"/>
      <c r="B9" s="144"/>
      <c r="C9" s="145" t="s">
        <v>262</v>
      </c>
      <c r="D9" s="145" t="s">
        <v>263</v>
      </c>
      <c r="E9" s="145" t="s">
        <v>264</v>
      </c>
      <c r="F9" s="145" t="s">
        <v>260</v>
      </c>
      <c r="G9" s="145" t="s">
        <v>261</v>
      </c>
      <c r="H9" s="145" t="s">
        <v>256</v>
      </c>
      <c r="I9" s="145" t="s">
        <v>257</v>
      </c>
      <c r="J9" s="145" t="s">
        <v>250</v>
      </c>
    </row>
    <row r="10" s="39" customFormat="1" ht="42" customHeight="1" spans="1:10">
      <c r="A10" s="144"/>
      <c r="B10" s="144"/>
      <c r="C10" s="145" t="s">
        <v>265</v>
      </c>
      <c r="D10" s="145" t="s">
        <v>266</v>
      </c>
      <c r="E10" s="145" t="s">
        <v>267</v>
      </c>
      <c r="F10" s="145" t="s">
        <v>260</v>
      </c>
      <c r="G10" s="145" t="s">
        <v>261</v>
      </c>
      <c r="H10" s="145" t="s">
        <v>256</v>
      </c>
      <c r="I10" s="145" t="s">
        <v>257</v>
      </c>
      <c r="J10" s="145" t="s">
        <v>250</v>
      </c>
    </row>
    <row r="11" s="39" customFormat="1" ht="42" customHeight="1" spans="1:10">
      <c r="A11" s="146" t="s">
        <v>236</v>
      </c>
      <c r="B11" s="146" t="s">
        <v>268</v>
      </c>
      <c r="C11" s="145" t="s">
        <v>251</v>
      </c>
      <c r="D11" s="145" t="s">
        <v>252</v>
      </c>
      <c r="E11" s="145" t="s">
        <v>269</v>
      </c>
      <c r="F11" s="145" t="s">
        <v>254</v>
      </c>
      <c r="G11" s="145" t="s">
        <v>270</v>
      </c>
      <c r="H11" s="145" t="s">
        <v>271</v>
      </c>
      <c r="I11" s="145" t="s">
        <v>257</v>
      </c>
      <c r="J11" s="145" t="s">
        <v>272</v>
      </c>
    </row>
    <row r="12" s="39" customFormat="1" ht="42" customHeight="1" spans="1:10">
      <c r="A12" s="147"/>
      <c r="B12" s="147"/>
      <c r="C12" s="145" t="s">
        <v>251</v>
      </c>
      <c r="D12" s="145" t="s">
        <v>258</v>
      </c>
      <c r="E12" s="145" t="s">
        <v>273</v>
      </c>
      <c r="F12" s="145" t="s">
        <v>260</v>
      </c>
      <c r="G12" s="145" t="s">
        <v>261</v>
      </c>
      <c r="H12" s="145" t="s">
        <v>256</v>
      </c>
      <c r="I12" s="145" t="s">
        <v>257</v>
      </c>
      <c r="J12" s="145" t="s">
        <v>274</v>
      </c>
    </row>
    <row r="13" s="39" customFormat="1" ht="42" customHeight="1" spans="1:10">
      <c r="A13" s="147"/>
      <c r="B13" s="147"/>
      <c r="C13" s="145" t="s">
        <v>262</v>
      </c>
      <c r="D13" s="145" t="s">
        <v>275</v>
      </c>
      <c r="E13" s="145" t="s">
        <v>276</v>
      </c>
      <c r="F13" s="145" t="s">
        <v>260</v>
      </c>
      <c r="G13" s="145" t="s">
        <v>261</v>
      </c>
      <c r="H13" s="145" t="s">
        <v>256</v>
      </c>
      <c r="I13" s="145" t="s">
        <v>257</v>
      </c>
      <c r="J13" s="145" t="s">
        <v>277</v>
      </c>
    </row>
    <row r="14" s="39" customFormat="1" ht="42" customHeight="1" spans="1:10">
      <c r="A14" s="147"/>
      <c r="B14" s="147"/>
      <c r="C14" s="145" t="s">
        <v>265</v>
      </c>
      <c r="D14" s="145" t="s">
        <v>266</v>
      </c>
      <c r="E14" s="145" t="s">
        <v>278</v>
      </c>
      <c r="F14" s="145" t="s">
        <v>260</v>
      </c>
      <c r="G14" s="145" t="s">
        <v>261</v>
      </c>
      <c r="H14" s="145" t="s">
        <v>256</v>
      </c>
      <c r="I14" s="145" t="s">
        <v>257</v>
      </c>
      <c r="J14" s="145" t="s">
        <v>279</v>
      </c>
    </row>
  </sheetData>
  <mergeCells count="6">
    <mergeCell ref="A3:J3"/>
    <mergeCell ref="A4:H4"/>
    <mergeCell ref="A7:A10"/>
    <mergeCell ref="A11:A14"/>
    <mergeCell ref="B7:B10"/>
    <mergeCell ref="B11:B1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心随自在</cp:lastModifiedBy>
  <dcterms:created xsi:type="dcterms:W3CDTF">2025-02-06T07:09:00Z</dcterms:created>
  <dcterms:modified xsi:type="dcterms:W3CDTF">2025-03-03T10:29:45Z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2052-12.1.0.18276</vt:lpwstr>
  </property>
</Properties>
</file>