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tabRatio="894"/>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转移支付补助项目支出预算表11" sheetId="16" r:id="rId16"/>
    <sheet name="部门项目中期规划预算表12" sheetId="17" r:id="rId17"/>
  </sheets>
  <definedNames>
    <definedName name="_xlnm.Print_Titles" localSheetId="0">'部门财务收支预算总表01-1'!$A:$A,'部门财务收支预算总表01-1'!$1:$1</definedName>
    <definedName name="_xlnm.Print_Titles" localSheetId="1">'部门收入预算表01-2'!$A:$A,'部门收入预算表01-2'!$1:$1</definedName>
    <definedName name="_xlnm.Print_Titles" localSheetId="2">'部门支出预算表01-3'!$A:$A,'部门支出预算表01-3'!$1:$1</definedName>
    <definedName name="_xlnm.Print_Titles" localSheetId="3">'部门财政拨款收支预算总表02-1'!$A:$A,'部门财政拨款收支预算总表02-1'!$1:$1</definedName>
    <definedName name="_xlnm.Print_Titles" localSheetId="4">'一般公共预算支出预算表02-2'!$A:$A,'一般公共预算支出预算表02-2'!$1:$5</definedName>
    <definedName name="_xlnm.Print_Titles" localSheetId="5">一般公共预算“三公”经费支出预算表03!$A:$A,一般公共预算“三公”经费支出预算表03!$1:$1</definedName>
    <definedName name="_xlnm.Print_Titles" localSheetId="6">部门基本支出预算表04!$A:$A,部门基本支出预算表04!$1:$1</definedName>
    <definedName name="_xlnm.Print_Titles" localSheetId="7">'部门项目支出预算表05-1'!$A:$A,'部门项目支出预算表05-1'!$1:$1</definedName>
    <definedName name="_xlnm.Print_Titles" localSheetId="8">'部门项目支出绩效目标表05-2'!$A:$A,'部门项目支出绩效目标表05-2'!$1:$1</definedName>
    <definedName name="_xlnm.Print_Titles" localSheetId="9">部门政府性基金预算支出预算表06!$A:$A,部门政府性基金预算支出预算表06!$1:$6</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12">'对下转移支付预算表09-1'!$A:$A,'对下转移支付预算表09-1'!$1:$1</definedName>
    <definedName name="_xlnm.Print_Titles" localSheetId="13">'对下转移支付绩效目标表09-2'!$A:$A,'对下转移支付绩效目标表09-2'!$1:$1</definedName>
    <definedName name="_xlnm.Print_Titles" localSheetId="14">新增资产配置表10!$A:$A,新增资产配置表10!$1:$1</definedName>
    <definedName name="_xlnm.Print_Titles" localSheetId="15">上级转移支付补助项目支出预算表11!$A:$A,上级转移支付补助项目支出预算表11!$1:$1</definedName>
    <definedName name="_xlnm.Print_Titles" localSheetId="16">部门项目中期规划预算表12!$A:$A,部门项目中期规划预算表12!$1:$1</definedName>
  </definedNames>
  <calcPr calcId="144525"/>
</workbook>
</file>

<file path=xl/sharedStrings.xml><?xml version="1.0" encoding="utf-8"?>
<sst xmlns="http://schemas.openxmlformats.org/spreadsheetml/2006/main" count="604">
  <si>
    <t>预算01-1表</t>
  </si>
  <si>
    <t>单位名称：昆明市官渡区社会保险中心</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</si>
  <si>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</si>
  <si>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</si>
  <si>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</si>
  <si>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</si>
  <si>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</si>
  <si>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</si>
  <si>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</si>
  <si>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</si>
  <si>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</si>
  <si>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</si>
  <si>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</si>
  <si>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</si>
  <si>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</si>
  <si>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</si>
  <si>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</si>
  <si>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</si>
  <si>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</si>
  <si>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</si>
  <si>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</si>
  <si>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</si>
  <si>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</si>
  <si>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</si>
  <si>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</si>
  <si>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</si>
  <si>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</si>
  <si>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</si>
  <si>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</si>
  <si>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</si>
  <si>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</si>
  <si>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</si>
  <si>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</si>
  <si>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</si>
  <si>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</si>
  <si>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</si>
  <si>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</si>
  <si>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</si>
  <si>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</si>
  <si>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</si>
  <si>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</si>
  <si>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</si>
  <si>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</si>
  <si>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</si>
  <si>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</si>
  <si>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</si>
  <si>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</si>
  <si>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</si>
  <si>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</si>
  <si>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</si>
  <si>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</si>
  <si>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</si>
  <si>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</si>
  <si>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</si>
  <si>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</si>
  <si>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</si>
  <si>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</si>
  <si>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</si>
  <si>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</si>
  <si>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</si>
  <si>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</si>
  <si>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</si>
  <si>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</si>
  <si>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</si>
  <si>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</si>
  <si>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</si>
  <si>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</si>
  <si>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</si>
  <si>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</si>
  <si>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</si>
  <si>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117004</t>
  </si>
  <si>
    <t>昆明市官渡区社会保险中心</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</si>
  <si>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</si>
  <si>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</si>
  <si>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</si>
  <si>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</si>
  <si>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</si>
  <si>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</si>
  <si>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</si>
  <si>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</si>
  <si>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</si>
  <si>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</si>
  <si>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</si>
  <si>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</si>
  <si>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</si>
  <si>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</si>
  <si>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</si>
  <si>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</si>
  <si>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</si>
  <si>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</si>
  <si>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</si>
  <si>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</si>
  <si>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</si>
  <si>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</si>
  <si>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</si>
  <si>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</si>
  <si>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</si>
  <si>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</si>
  <si>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208</t>
  </si>
  <si>
    <t>社会保障和就业支出</t>
  </si>
  <si>
    <t>20801</t>
  </si>
  <si>
    <t>人力资源和社会保障管理事务</t>
  </si>
  <si>
    <t>2080101</t>
  </si>
  <si>
    <t>行政运行</t>
  </si>
  <si>
    <t>2080107</t>
  </si>
  <si>
    <t>社会保险业务管理事务</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</si>
  <si>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</si>
  <si>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</si>
  <si>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</si>
  <si>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</si>
  <si>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</si>
  <si>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</si>
  <si>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</si>
  <si>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</si>
  <si>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</si>
  <si>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</si>
  <si>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2080599</t>
  </si>
  <si>
    <t>其他行政事业单位养老支出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</si>
  <si>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</si>
  <si>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</si>
  <si>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</si>
  <si>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</si>
  <si>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</si>
  <si>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</si>
  <si>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</si>
  <si>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</si>
  <si>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</si>
  <si>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</si>
  <si>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</si>
  <si>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</si>
  <si>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</si>
  <si>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</si>
  <si>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</si>
  <si>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</si>
  <si>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</si>
  <si>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</si>
  <si>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</si>
  <si>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</si>
  <si>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</si>
  <si>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</si>
  <si>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</si>
  <si>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</si>
  <si>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</si>
  <si>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</si>
  <si>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</si>
  <si>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</si>
  <si>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</si>
  <si>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</si>
  <si>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</si>
  <si>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</si>
  <si>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</si>
  <si>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</si>
  <si>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</si>
  <si>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</si>
  <si>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</si>
  <si>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</si>
  <si>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</si>
  <si>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</si>
  <si>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</si>
  <si>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</si>
  <si>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</si>
  <si>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</si>
  <si>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</si>
  <si>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</si>
  <si>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</si>
  <si>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</si>
  <si>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</si>
  <si>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</si>
  <si>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</si>
  <si>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</si>
  <si>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</si>
  <si>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</si>
  <si>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</si>
  <si>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</si>
  <si>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</si>
  <si>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</si>
  <si>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</si>
  <si>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</si>
  <si>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</si>
  <si>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</si>
  <si>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</si>
  <si>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</si>
  <si>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</si>
  <si>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</si>
  <si>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</si>
  <si>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</si>
  <si>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</si>
  <si>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预算04表</t>
  </si>
  <si>
    <t>2025年部门基本支出预算表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</si>
  <si>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</si>
  <si>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</si>
  <si>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</si>
  <si>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</si>
  <si>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</si>
  <si>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</si>
  <si>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</si>
  <si>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</si>
  <si>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</si>
  <si>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</si>
  <si>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</si>
  <si>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</si>
  <si>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</si>
  <si>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</si>
  <si>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</si>
  <si>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</si>
  <si>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</si>
  <si>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昆明市官渡区人力资源和社会保障局</t>
  </si>
  <si>
    <t>530111210000000004442</t>
  </si>
  <si>
    <t>行政人员工资支出</t>
  </si>
  <si>
    <t>30101</t>
  </si>
  <si>
    <t>基本工资</t>
  </si>
  <si>
    <t>30102</t>
  </si>
  <si>
    <t>津贴补贴</t>
  </si>
  <si>
    <t>30103</t>
  </si>
  <si>
    <t>奖金</t>
  </si>
  <si>
    <t>530111210000000004444</t>
  </si>
  <si>
    <t>社会保障缴费</t>
  </si>
  <si>
    <t>30108</t>
  </si>
  <si>
    <t>机关事业单位基本养老保险缴费</t>
  </si>
  <si>
    <t>30109</t>
  </si>
  <si>
    <t>职业年金缴费</t>
  </si>
  <si>
    <t>30110</t>
  </si>
  <si>
    <t>职工基本医疗保险缴费</t>
  </si>
  <si>
    <t>30111</t>
  </si>
  <si>
    <t>公务员医疗补助缴费</t>
  </si>
  <si>
    <t>30112</t>
  </si>
  <si>
    <t>其他社会保障缴费</t>
  </si>
  <si>
    <t>530111210000000004445</t>
  </si>
  <si>
    <t>30113</t>
  </si>
  <si>
    <t>530111210000000004448</t>
  </si>
  <si>
    <t>公务交通补贴</t>
  </si>
  <si>
    <t>30239</t>
  </si>
  <si>
    <t>其他交通费用</t>
  </si>
  <si>
    <t>530111210000000004449</t>
  </si>
  <si>
    <t>工会经费</t>
  </si>
  <si>
    <t>30228</t>
  </si>
  <si>
    <t>530111210000000004450</t>
  </si>
  <si>
    <t>一般公用支出</t>
  </si>
  <si>
    <t>30201</t>
  </si>
  <si>
    <t>办公费</t>
  </si>
  <si>
    <t>30205</t>
  </si>
  <si>
    <t>水费</t>
  </si>
  <si>
    <t>30207</t>
  </si>
  <si>
    <t>邮电费</t>
  </si>
  <si>
    <t>30211</t>
  </si>
  <si>
    <t>差旅费</t>
  </si>
  <si>
    <t>30213</t>
  </si>
  <si>
    <t>维修（护）费</t>
  </si>
  <si>
    <t>30216</t>
  </si>
  <si>
    <t>培训费</t>
  </si>
  <si>
    <t>30229</t>
  </si>
  <si>
    <t>福利费</t>
  </si>
  <si>
    <t>30299</t>
  </si>
  <si>
    <t>其他商品和服务支出</t>
  </si>
  <si>
    <t>530111231100001491566</t>
  </si>
  <si>
    <t>行政人员绩效奖励</t>
  </si>
  <si>
    <t>530111231100001491567</t>
  </si>
  <si>
    <t>离退休人员支出</t>
  </si>
  <si>
    <t>30305</t>
  </si>
  <si>
    <t>生活补助</t>
  </si>
  <si>
    <t>530111241100002154261</t>
  </si>
  <si>
    <t>离退休干部走访慰问经费</t>
  </si>
  <si>
    <t>530111251100003556962</t>
  </si>
  <si>
    <t>行政人员公共交通专项经费</t>
  </si>
  <si>
    <t>预算05-1表</t>
  </si>
  <si>
    <t>项目分类</t>
  </si>
  <si>
    <t>项目单位</t>
  </si>
  <si>
    <t>经济科目编码</t>
  </si>
  <si>
    <t>经济科目名称</t>
  </si>
  <si>
    <t>本年拨款</t>
  </si>
  <si>
    <t>其中：本次下达</t>
  </si>
  <si>
    <t>专项业务类</t>
  </si>
  <si>
    <t>530111210000000003960</t>
  </si>
  <si>
    <t>社保基金及部门经费审计专项资金</t>
  </si>
  <si>
    <t>30226</t>
  </si>
  <si>
    <t>劳务费</t>
  </si>
  <si>
    <t>530111221100000984764</t>
  </si>
  <si>
    <t>退休人员社会化管理专项经费</t>
  </si>
  <si>
    <t>530111221100001469992</t>
  </si>
  <si>
    <t>机关事业单位试点人员养老保险个人账户清算资金</t>
  </si>
  <si>
    <t>530111231100001614742</t>
  </si>
  <si>
    <t>官渡区机关事业单位离退休人员经费</t>
  </si>
  <si>
    <t>30301</t>
  </si>
  <si>
    <t>离休费</t>
  </si>
  <si>
    <t>30302</t>
  </si>
  <si>
    <t>退休费</t>
  </si>
  <si>
    <t>530111241100002150383</t>
  </si>
  <si>
    <t>机关事业单位养老保险试点人员个人账户清算软件专项资金</t>
  </si>
  <si>
    <t>31007</t>
  </si>
  <si>
    <t>信息网络及软件购置更新</t>
  </si>
  <si>
    <t>民生类</t>
  </si>
  <si>
    <t>530111221100000252965</t>
  </si>
  <si>
    <t>职教幼教退休教师待遇差补助专项资金</t>
  </si>
  <si>
    <t>530111221100000481646</t>
  </si>
  <si>
    <t>企业退休人员独生子女费专项补助资金</t>
  </si>
  <si>
    <t>530111221100000907032</t>
  </si>
  <si>
    <t>官渡区行政事业单位离退休人员专项经费</t>
  </si>
  <si>
    <t>30304</t>
  </si>
  <si>
    <t>抚恤金</t>
  </si>
  <si>
    <t>事业发展类</t>
  </si>
  <si>
    <t>530111210000000004000</t>
  </si>
  <si>
    <t>公务接待专项经费</t>
  </si>
  <si>
    <t>30217</t>
  </si>
  <si>
    <t>530111210000000004420</t>
  </si>
  <si>
    <t>复印纸及印刷服务采购专项资金</t>
  </si>
  <si>
    <t>30202</t>
  </si>
  <si>
    <t>印刷费</t>
  </si>
  <si>
    <t>530111210000000004485</t>
  </si>
  <si>
    <t>业务经费</t>
  </si>
  <si>
    <t>预算05-2表</t>
  </si>
  <si>
    <t>项目年度绩效目标</t>
  </si>
  <si>
    <t>一级指标</t>
  </si>
  <si>
    <t>二级指标</t>
  </si>
  <si>
    <t>三级指标</t>
  </si>
  <si>
    <t>指标性质</t>
  </si>
  <si>
    <t>指标值</t>
  </si>
  <si>
    <t>度量单位</t>
  </si>
  <si>
    <t>指标属性</t>
  </si>
  <si>
    <t>指标内容</t>
  </si>
  <si>
    <t>根据《昆明市官渡区人民政府关于同意将商业集团公司离退休人员移交社区管理的批复》（昆政复〔2003〕501号）、《关于同意官渡区供销合作联社退休人员移交社区管理服务的通知》（官劳字〔2004〕35号）、《关于同意官渡区工业总公司退休人员移交社区管理服务的通知》（官劳字〔2004〕37号）等文件的要求，我区自2003年起将区商业集团公司、区工业总公司、区供销社三家企业退休人员移交至区社保中心及各街道，进行发放节日慰问、缴纳医保费用等社会化管理服务。移交至各街道的退休人员社会化管理经费由我中心统一代编制预算。截至2023年10月我区共有三家区属国企移交的社会化管理退休人员778人，每月需缴纳医保重特病费，活动经费5元/人/月，中秋节及春节慰问费200元/人/年，合计772,462.00元。</t>
  </si>
  <si>
    <t>产出指标</t>
  </si>
  <si>
    <t>数量指标</t>
  </si>
  <si>
    <t>代管社会化管理退休人数</t>
  </si>
  <si>
    <t>&lt;=</t>
  </si>
  <si>
    <t>778</t>
  </si>
  <si>
    <t>人</t>
  </si>
  <si>
    <t>定量指标</t>
  </si>
  <si>
    <t>反映我区代管社会化管理退休人员数</t>
  </si>
  <si>
    <t>根据《昆明市官渡区人民政府关于同意将商业集团公司离退休人员移交社区管理的批复》（昆政复〔2003〕501号）、《关于同意官渡区供销合作联社退休人员移交社区管理服务的通知》（官劳字〔2004〕35号）、《关于同意官渡区工业总公司退休人员移交社区管理服务的通知》（官劳字〔2004〕37号）等文件的要求，我区自2003年起将区商业集团公司、区工业总公司、区供销社三家企业退休人员移交至区社保中心及各街道，进行发放节日慰问、缴纳医保费用等社会化管理服务。移交至各街道的退休人员社会化管理经费由我中心统一代编制预算。截至2023年10月我区共有三家区属国企移交的社会化管理退休人员778人，每月需缴纳医保重特病费，活动经费5元/人/月，中秋节及春节慰问费200元/人/年，合计77.25万元。</t>
  </si>
  <si>
    <t>时效指标</t>
  </si>
  <si>
    <t>小工资发放及时性</t>
  </si>
  <si>
    <t>&gt;=</t>
  </si>
  <si>
    <t>98</t>
  </si>
  <si>
    <t>%</t>
  </si>
  <si>
    <t>反映退休人员小工资发放及时性</t>
  </si>
  <si>
    <t>效益指标</t>
  </si>
  <si>
    <t>社会效益</t>
  </si>
  <si>
    <t>缴纳代管人员医保、发放节日慰问的及时性</t>
  </si>
  <si>
    <t>99</t>
  </si>
  <si>
    <t>可持续影响</t>
  </si>
  <si>
    <t>代管退休人员医保缴纳及报销的及时性</t>
  </si>
  <si>
    <t>满意度指标</t>
  </si>
  <si>
    <t>服务对象满意度</t>
  </si>
  <si>
    <t>办事人员满意度</t>
  </si>
  <si>
    <t>95</t>
  </si>
  <si>
    <t>根据《云南省人民政府关于印发云南省机关事业单位工作人员养老保险制度改革实施办法的通知》（云政发〔2015〕75号）、《关于国家机关工作人员及离退休人员死亡一次性抚恤金发放有关问题的通知》（民发〔2011〕192号）、《关于调整机关事业单位职工死亡后遗属生活困难补助标准及有关问题的通知》（云人社发〔2010〕127号）等文件要求，机关事业单位离退休人员养老金中独子费、新增改革性补贴、离休金、遗属费、丧葬抚恤费等项目不得由机关事业单位养老保险基金支付，需由区级财政提供资金保障。2025年官渡区机关事业单位死亡人员丧葬抚恤金预算资金10,000,000.00元，机关事业单位遗属共计213人，全年遗属补贴预算资金2,500,000.00元。确保官渡区机关事业单位死亡人员丧葬抚恤费及遗属补贴及时发放。</t>
  </si>
  <si>
    <t>遗属补贴领取人数</t>
  </si>
  <si>
    <t>228</t>
  </si>
  <si>
    <t>反映遗属补贴领取人数</t>
  </si>
  <si>
    <t>根据《云南省人民政府关于印发云南省机关事业单位工作人员养老保险制度改革实施办法的通知》（云政发〔2015〕75号）、《关于国家机关工作人员及离退休人员死亡一次性抚恤金发放有关问题的通知》（民发〔2011〕192号）、《关于调整机关事业单位职工死亡后遗属生活困难补助标准及有关问题的通知》（云人社发〔2010〕127号）等文件要求，机关事业单位离退休人员养老金中独子费、新增改革性补贴、离休金、遗属费、丧葬抚恤费等项目不得由机关事业单位养老保险基金支付，需由区级财政提供资金保障。2025年官渡区机关事业单位死亡人员丧葬抚恤金预算资金1000万元，机关事业单位遗属共计213人，全年遗属补贴预算资金250万元。确保官渡区机关事业单位死亡人员丧葬抚恤费及遗属补贴及时发放。</t>
  </si>
  <si>
    <t>丧抚费发放人数</t>
  </si>
  <si>
    <t>=</t>
  </si>
  <si>
    <t>根据组织部及人社局审批人数确定</t>
  </si>
  <si>
    <t>反映享受丧抚费人员的数量情况。</t>
  </si>
  <si>
    <t>质量指标</t>
  </si>
  <si>
    <t>享受财政补贴对象准确率</t>
  </si>
  <si>
    <t>100</t>
  </si>
  <si>
    <t>反映获补助对象认定的准确性情况。
获补对象准确率=抽检符合标准的补助对象数/抽检实际补助对象数*100%</t>
  </si>
  <si>
    <t>兑现准确率</t>
  </si>
  <si>
    <t>反映补助准确发放的情况。
补助兑现准确率=补助兑付额/应付额*100%</t>
  </si>
  <si>
    <t>获补覆盖率</t>
  </si>
  <si>
    <t>获补覆盖率=实际获得补助人数/申请符合标准人数*100%</t>
  </si>
  <si>
    <t>发放及时率</t>
  </si>
  <si>
    <t>反映发放单位及时发放补助资金的情况。
发放及时率=在时限内发放资金/应发放资金*100%</t>
  </si>
  <si>
    <t>政策知晓率</t>
  </si>
  <si>
    <t>反映补助政策的宣传效果情况。
政策知晓率=调查中补助政策知晓人数/调查总人数*100%</t>
  </si>
  <si>
    <t>受益对象满意度</t>
  </si>
  <si>
    <t>反映获补助受益对象的满意程度。</t>
  </si>
  <si>
    <t xml:space="preserve">资料印刷费：企业养老保险经办指南、退休待遇申领指南、延迟退休政策指南；工伤保险经办指南、工伤保险待遇申领指南；失业保险经办指南、失业保险待遇申领指南；社会保障卡申领及使用指南、电子社会保障卡申领指南等资料的印刷，需印刷海报700张、折页40000份、门型支架8个，海报单价10元/张，折页单价0.7元/份，门型支架单价200元/套。预计2025年资料印刷费为36,600.00元。
</t>
  </si>
  <si>
    <t>公开发放的宣传材料数量</t>
  </si>
  <si>
    <t>10000份</t>
  </si>
  <si>
    <t>份（部、个、幅、条）</t>
  </si>
  <si>
    <t>反映制作宣传册等的数量情况。</t>
  </si>
  <si>
    <t>1.资料印刷费：企业养老保险经办指南、退休待遇申领指南、延迟退休政策指南；工伤保险经办指南、工伤保险待遇申领指南；失业保险经办指南、失业保险待遇申领指南；社会保障卡申领及使用指南、电子社会保障卡申领指南等资料的印刷，需印刷海报700张、折页40000份、门型支架8个，海报单价10元/张，折页单价0.7元/份，门型支架单价200元/套。预计2025年资料印刷费为3.66万元。
2.A4复印纸：企业参保停保人员明细表、转移接续表、个人账户表、参保证明、未参保证明、领待证明、退休人员审批表、企业退休待人员遇审核表、机关退休人员待遇审核表、一次性待遇审核表、在职死亡待遇审核表、工伤待遇审核表、工伤医疗费待遇审核表、工伤伤残金待遇审核表、工伤医疗补助金待遇审核表、工亡待遇审核表、工亡遗属遇审核表、社保卡申领通知单、社保卡变更制卡通知单、稽核告知书、统计表报、财务报表等业务运行资料打印、复印所需A4纸。2025年预计A4复印纸需采购120箱，费用为2.16万元。</t>
  </si>
  <si>
    <t>复印纸采购数量</t>
  </si>
  <si>
    <t>120</t>
  </si>
  <si>
    <t>件（卷）</t>
  </si>
  <si>
    <t>反映复印纸采购数量。</t>
  </si>
  <si>
    <t>宣传页发放计划完成率</t>
  </si>
  <si>
    <t>计划完成率=在规定时间内宣传任务完成数/宣传任务计划数*100%</t>
  </si>
  <si>
    <t>经济成本指标</t>
  </si>
  <si>
    <t>21600</t>
  </si>
  <si>
    <t>元</t>
  </si>
  <si>
    <t>反映复印纸采购金额。</t>
  </si>
  <si>
    <t>宣传内容知晓率</t>
  </si>
  <si>
    <t>90%</t>
  </si>
  <si>
    <t>反映通过抽查方式完成，相关受众群体对宣传内容的知晓程度。
宣传内容知晓率=被调查对象中知晓人数/被调查对象的人数*100%
（具体应用时指标名称根据项目进行具体化，比如具体为重大事件知晓率、宣贯政策知晓率、重要政策知晓率等。）</t>
  </si>
  <si>
    <t>电子化办公率</t>
  </si>
  <si>
    <t>反映电子化办公率。</t>
  </si>
  <si>
    <t>社会公众满意度</t>
  </si>
  <si>
    <t>反映社会公众的满意程度。</t>
  </si>
  <si>
    <t>工作人员满意度</t>
  </si>
  <si>
    <t>反映工作人员满意度。</t>
  </si>
  <si>
    <t>群众投诉率</t>
  </si>
  <si>
    <t>反映群众投诉率。</t>
  </si>
  <si>
    <t>1.移动短信平台使用费：根据《关于延续实施失业保险援企稳岗政策的通知（云人社发﹝2024﹞8号）》、《失业保险金申领发放办法》等文件要求需要对领取失业金要求代缴医疗保险人员进行通知，对领取失业金届满人员提前1个月告知本人，年短信需求15万次；对符合稳岗返还条件的企业进行主动告知，年短信需求2万次；对领取养老保险退休金、定期工伤待遇人员进行待遇资格认证的通知，年短信需求4.9万次；对企业进行当年养老、工伤、失业保险缴费基数调整政策提示，年短信需求2万次；对企业进行延迟退休政策提示，年短信需求2万次；对灵活就业人员参加职工养老保险提示，短信需求5.48万次；对参保人进行申领社保卡及电子社保卡短信提示，短信需求2万次；年度发送短信需求约33.38万次，移动短信平台单价为0.06元/条，2025年预计移动短信平台使用费20,000.00元。
2.办公用品为易耗品，2025年社保中心预计需要购买碳素笔、剪刀、档案盒、叫号机打印纸、短尺、红色印台、印油、裁纸刀、订书机、订书针等日常办公用品。2025年预计费用20,000.00元。
3.2025年报刊的征订，因2024年任务数未下达，按照2023年度报刊征订数量及金额进行预算，2023年征订半月谈20份，金额6360元；社会保障杂志4份，金额480元；中国劳动保障报30份，金额7800元，劳动法和社会保障法规政策专刊8份，金额768元；中国人力资源社会保障专刊5份，金额600元；云南日报，金额15190元，2025年预计报刊征订费用20,000.00元。
4.电脑及打印耗材费：区社保中心使用台式电脑42台，激光打印机28台、A3打印机3台、复印机2台、高速复印机1台、高速扫描仪1台。2025年预计需要使用耗材：A4硒鼓80个，单价240元；A3硒鼓6个，单价670元；500GSSD硬盘5个，单价450元；移动硬盘2个，单价299元；键盘15个，单价100元；鼠标15个，单价50元；复印机硒鼓4个，单价400元；高速复印机硒鼓4个，单价1500元；黑白及彩色碳粉盒70支，单价50元；优盘10个，单价60元。预计2025年电脑及打印耗材费合计为40,000.00元。</t>
  </si>
  <si>
    <t>年度发送短信数</t>
  </si>
  <si>
    <t>30</t>
  </si>
  <si>
    <t>万次</t>
  </si>
  <si>
    <t>反映我中心短信发送数量。</t>
  </si>
  <si>
    <t>1.移动短信平台使用费：根据《关于延续实施失业保险援企稳岗政策的通知（云人社发﹝2024﹞8号）》、《失业保险金申领发放办法》等文件要求需要对领取失业金要求代缴医疗保险人员进行通知，对领取失业金届满人员提前1个月告知本人，年短信需求15万次；对符合稳岗返还条件的企业进行主动告知，年短信需求2万次；对领取养老保险退休金、定期工伤待遇人员进行待遇资格认证的通知，年短信需求4.9万次；对企业进行当年养老、工伤、失业保险缴费基数调整政策提示，年短信需求2万次；对企业进行延迟退休政策提示，年短信需求2万次；对灵活就业人员参加职工养老保险提示，短信需求5.48万次；对参保人进行申领社保卡及电子社保卡短信提示，短信需求2万次；年度发送短信需求约33.38万次，移动短信平台单价为0.06元/条，2025年预计移动短信平台使用费2万元。
2.办公用品为易耗品，2025年社保中心预计需要购买碳素笔、剪刀、档案盒、叫号机打印纸、短尺、红色印台、印油、裁纸刀、订书机、订书针等日常办公用品。2025年预计费用2万元。
3.2025年报刊的征订，因2024年任务数未下达，按照2023年度报刊征订数量及金额进行预算，2023年征订半月谈20份，金额6360元；社会保障杂志4份，金额480元；中国劳动保障报30份，金额7800元，劳动法和社会保障法规政策专刊8份，金额768元；中国人力资源社会保障专刊5份，金额600元；云南日报，金额15190元，2025年预计报刊征订费用2万元。
4.电脑及打印耗材费：区社保中心使用台式电脑42台，激光打印机28台、A3打印机3台、复印机2台、高速复印机1台、高速扫描仪1台。2025年预计需要使用耗材：A4硒鼓80个，单价240元；A3硒鼓6个，单价670元；500GSSD硬盘5个，单价450元；移动硬盘2个，单价299元；键盘15个，单价100元；鼠标15个，单价50元；复印机硒鼓4个，单价400元；高速复印机硒鼓4个，单价1500元；黑白及彩色碳粉盒70支，单价50元；优盘10个，单价60元。预计2025年电脑及打印耗材费合计为4万元。</t>
  </si>
  <si>
    <t>报刊杂志订阅数</t>
  </si>
  <si>
    <t>下达数</t>
  </si>
  <si>
    <t>份</t>
  </si>
  <si>
    <t>反映报刊杂志订阅数。</t>
  </si>
  <si>
    <t>公益性岗位用工数</t>
  </si>
  <si>
    <t>18</t>
  </si>
  <si>
    <t>反映公益性岗位用工人数。</t>
  </si>
  <si>
    <t>各项工作完成及时率</t>
  </si>
  <si>
    <t>反映社保局社保卡卡务工作、退休审批工作退休人员社会化管理工作、财务工作、档案管理工作等完成情况。</t>
  </si>
  <si>
    <t>退休审批及时率</t>
  </si>
  <si>
    <t>反映退休审批及时性。</t>
  </si>
  <si>
    <t>电子社保卡开通率</t>
  </si>
  <si>
    <t>60</t>
  </si>
  <si>
    <t>反映全区电子社保卡开通率。</t>
  </si>
  <si>
    <t>社保待遇发放及时性</t>
  </si>
  <si>
    <t>反映各项社保待遇发放的及时性。</t>
  </si>
  <si>
    <t>政策调整短信提示率</t>
  </si>
  <si>
    <t>80</t>
  </si>
  <si>
    <t>反映政策调整短信提示情况。</t>
  </si>
  <si>
    <t>反映办事人员的满意程度。</t>
  </si>
  <si>
    <t>根据《云南省人民政府关于印发云南省机关事业单位工作人员养老保险制度改革实施办法的通知》（云政发〔2015〕75号）、《关于国家机关工作人员及离退休人员死亡一次性抚恤金发放有关问题的通知》（民发〔2011〕192号）、《关于调整机关事业单位职工死亡后遗属生活困难补助标准及有关问题的通知》（云人社发〔2010〕127号）等文件要求，机关事业单位离退休人员养老金中独子费、新增改革性补贴、离休金、遗属费、丧葬抚恤费等项目不得由机关事业单位养老保险基金支付，需由区级财政提供资金保障，截至2024年10月，我区共有5357名机关事业单位退休人员，100名需财政补差退休金的铁路移交中小学退休教师，21名离休人员。该项目用于支付2025年官渡区机关事业单位退休人员养老金统筹外部分、离休金。
1.2025年预计退休人员达到5800人，全年需发放统筹外退休金46,000,000.00元；
2.2025年100名铁路移交中小学财政补差退休金需发放6,000,000.00元；
3.2025年21名离休人员离休金需发放3,500,000.00元。</t>
  </si>
  <si>
    <t>享受财政补贴退休人数</t>
  </si>
  <si>
    <t>5400</t>
  </si>
  <si>
    <t>反映享受财政补贴退休人员的数量情况。</t>
  </si>
  <si>
    <t>根据《云南省人民政府关于印发云南省机关事业单位工作人员养老保险制度改革实施办法的通知》（云政发〔2015〕75号）、《关于国家机关工作人员及离退休人员死亡一次性抚恤金发放有关问题的通知》（民发〔2011〕192号）、《关于调整机关事业单位职工死亡后遗属生活困难补助标准及有关问题的通知》（云人社发〔2010〕127号）等文件要求，机关事业单位离退休人员养老金中独子费、新增改革性补贴、离休金、遗属费、丧葬抚恤费等项目不得由机关事业单位养老保险基金支付，需由区级财政提供资金保障，截至2024年10月，我区共有5357名机关事业单位退休人员，100名需财政补差退休金的铁路移交中小学退休教师，21名离休人员。该项目用于支付2025年官渡区机关事业单位退休人员养老金统筹外部分、离休金。
1.2025年预计退休人员达到5800人，全年需发放统筹外退休金4600万元；
2.2025年100名铁路移交中小学财政补差退休金需发放600万元；
3.2025年21名离休人员离休金需发放350万元。</t>
  </si>
  <si>
    <t>享受财政补贴离休人数</t>
  </si>
  <si>
    <t>21</t>
  </si>
  <si>
    <t>反映享受财政补贴离休人员的数量情况。</t>
  </si>
  <si>
    <t>获补对象准确率</t>
  </si>
  <si>
    <t>企业退休人员独生子女费是支付给企业领取《独生子女父母光荣证》的退休人员的计划生育奖励金。根据《云南省人口与计划生育条例》与《云南省独生子女父母光荣证管理办法》的规定，参加城镇职工养老保险的持有《独生子女父母光荣证》的退休人员可享受退休上年度云南省平均退休工资5%的补贴。根据昆明市财政局、昆明市人力资源和社会保障局《关于下划企业退休人员独生子女费的通知》（昆财社〔2015〕57号）精神，从2015年起，企业退休人员独生子女费下划县（区）属地管理，由县（区）级财政安排预算，不得在企业职工基本养老保险基金中列支。2015年起，市级财政下划官渡区基数9,078,700.00元，用于企业退休人员独生子女费发放，以后年度此基数不再变更。因享受独子费企业退休人员逐年增加，市级财政下划基数已无法保证该项资金按时足额发放，需进行区级资金预算以保证发放。我区现有领取独子费企业及自谋职业退休人员24517人，因婴儿潮时期出生人口集中达到退休年龄，预计2025年新增领取独子费退休人员2600人，2025年新退人员独子费发放标准预计为185元/人/月（2024年标准171.55元/人/月），全年新增退休人员独子费发放需要5,500,000.00元，2024年全年独子费支出金额预计为31,078,700.00元，2024年区级资金预算金额为22,000,000.00元，所以2025年预算区级资金27,500,000.00元以保证独子费足额按时发放。</t>
  </si>
  <si>
    <t>发放独子费对象数</t>
  </si>
  <si>
    <t>26000</t>
  </si>
  <si>
    <t>反映获补助人员的数量情况。</t>
  </si>
  <si>
    <t>企业退休人员独生子女费是支付给企业领取《独生子女父母光荣证》的退休人员的计划生育奖励金。根据《云南省人口与计划生育条例》与《云南省独生子女父母光荣证管理办法》的规定，参加城镇职工养老保险的持有《独生子女父母光荣证》的退休人员可享受退休上年度云南省平均退休工资5%的补贴。根据昆明市财政局、昆明市人力资源和社会保障局《关于下划企业退休人员独生子女费的通知》（昆财社〔2015〕57号）精神，从2015年起，企业退休人员独生子女费下划县（区）属地管理，由县（区）级财政安排预算，不得在企业职工基本养老保险基金中列支。2015年起，市级财政下划官渡区基数9,078,700.00元，用于企业退休人员独生子女费发放，以后年度此基数不再变更。因享受独子费企业退休人员逐年增加，市级财政下划基数已无法保证该项资金按时足额发放，需进行区级资金预算以保证发放。我区现有领取独子费企业及自谋职业退休人员24517人，因婴儿潮时期出生人口集中达到退休年龄，预计2025年新增领取独子费退休人员2600人，2025年新退人员独子费发放标准预计为185元/人/月（2024年标准171.55元/人/月），全年新增退休人员独子费发放需要550万元，2024年全年独子费支出金额预计为3107.87万元，2024年区级资金预算金额为2200万元，所以2025年预算区级资金2750万元以保证独子费足额按时发放。</t>
  </si>
  <si>
    <t>企业退休人员独子费兑现准确率</t>
  </si>
  <si>
    <t>企业退休人员独子费社会化发放率</t>
  </si>
  <si>
    <t>反映补助资金社会化发放的比例情况。
补助社会化发放率=采用社会化发放的补助资金数/发放补助资金总额*100%</t>
  </si>
  <si>
    <t>经济效益</t>
  </si>
  <si>
    <t>带动人均增收</t>
  </si>
  <si>
    <t>90</t>
  </si>
  <si>
    <t>反映补助带动人均增收的情况。</t>
  </si>
  <si>
    <t>享受独子费退休人员满意度</t>
  </si>
  <si>
    <t>97</t>
  </si>
  <si>
    <t>获补助对象对独子费发放方式的满意度</t>
  </si>
  <si>
    <t>反映获补助受益对象对补助发放方式的满意程度。</t>
  </si>
  <si>
    <t>反映群众对企业退休人员独子费发放得投诉率。</t>
  </si>
  <si>
    <t>按照中央八项规定要求，做好公务接待的同时尽量缩减2025年度公务接待支出。</t>
  </si>
  <si>
    <t>10人以下公务接待陪同人数</t>
  </si>
  <si>
    <t>反映公务接待陪同人数。</t>
  </si>
  <si>
    <t>工作餐标准</t>
  </si>
  <si>
    <t>不得提供高档食材、香烟、酒水</t>
  </si>
  <si>
    <t>定性指标</t>
  </si>
  <si>
    <t>反映公务接待点餐标准。</t>
  </si>
  <si>
    <t>公务接待对工作推进作用</t>
  </si>
  <si>
    <t>100%</t>
  </si>
  <si>
    <t>反映公务接待对工作开展的推进作用。</t>
  </si>
  <si>
    <t>公务接待费预算数逐年下降</t>
  </si>
  <si>
    <t>2025年公务接待费预算数</t>
  </si>
  <si>
    <t>2025年公务接待费是否低于3000元。</t>
  </si>
  <si>
    <t>被接待对象满意度</t>
  </si>
  <si>
    <t>反映被接待对象满意度 。</t>
  </si>
  <si>
    <t>陪同人员满意度</t>
  </si>
  <si>
    <t>反映陪同人员满意度。</t>
  </si>
  <si>
    <t>0</t>
  </si>
  <si>
    <t>1.妥善解决国有企业职教幼教退休教师待遇问题，使国有企业职教幼教退休教师退休金待遇按照当地政府办同类人员标准执行,按照“公平、公正、公开”原则体现同岗同酬。
2.资金使用方向为对退休教师个人的补助，确保当社会和企业职工稳定，维护企业退休职工的合法权益。
3.根据《关于妥善解决国有企业职教幼教退休教师待遇问题的通知》（国资发分配〔2011〕63号）文件精神，从中央或者地方国有企业举办的职业学校、成人初等中等教育学校、技工学校和幼儿园等教育机构的教学岗位退休的教师，其基本养老金加企业统筹外项目补助，低于当地政府办同类人员退休金标准的，其差额部分以加发退休教师生活补贴的名义予以补齐。我区现有职教幼教退休人员59人，预计全年需财政补差资金1,550,000.00元。</t>
  </si>
  <si>
    <t>符合政策的退休教师覆盖面</t>
  </si>
  <si>
    <t>99%</t>
  </si>
  <si>
    <t>覆盖面=符合政策且获得补助的退休教师人数/符合政策的退休教师人数退休教师人数</t>
  </si>
  <si>
    <t>1.妥善解决国有企业职教幼教退休教师待遇问题，使国有企业职教幼教退休教师退休金待遇按照当地政府办同类人员标准执行,按照“公平、公正、公开”原则体现同岗同酬。
2.资金使用方向为对退休教师个人的补助，确保当社会和企业职工稳定，维护企业退休职工的合法权益。
3.根据《关于妥善解决国有企业职教幼教退休教师待遇问题的通知》（国资发分配〔2011〕63号）文件精神，从中央或者地方国有企业举办的职业学校、成人初等中等教育学校、技工学校和幼儿园等教育机构的教学岗位退休的教师，其基本养老金加企业统筹外项目补助，低于当地政府办同类人员退休金标准的，其差额部分以加发退休教师生活补贴的名义予以补齐。我区现有职教幼教退休人员59人，预计全年需财政补差资金155万元。</t>
  </si>
  <si>
    <t>专项补助资金兑现标准准确率</t>
  </si>
  <si>
    <t>反映获补助对象认定标准的准确性情况。
获补对象认定标准准确率=抽检符合标准的补助对象数/抽检实际补助对象数*100%</t>
  </si>
  <si>
    <t>财政资金拨付率及及时率</t>
  </si>
  <si>
    <t>在收到项目资金后一周内拨款按100%计，之后每超过一周扣5%</t>
  </si>
  <si>
    <t>退休教师满意率</t>
  </si>
  <si>
    <t>&gt;</t>
  </si>
  <si>
    <t>80%</t>
  </si>
  <si>
    <t>反映退休教师满意率。</t>
  </si>
  <si>
    <t>每年发放待遇差月数</t>
  </si>
  <si>
    <t>12个月</t>
  </si>
  <si>
    <t>月</t>
  </si>
  <si>
    <t>反映每年待遇差发放月数。</t>
  </si>
  <si>
    <t>退休教师上访率</t>
  </si>
  <si>
    <t>&lt;</t>
  </si>
  <si>
    <t>1%</t>
  </si>
  <si>
    <t>反映退休教师上访率。</t>
  </si>
  <si>
    <t>需对试点期间缴纳的养老保险未清退的个人部分进行清算处理，现有昆明市官渡区市场管理中心、官渡区公安局、西山区公安局、盘龙区公安局、官渡街道、北大附中云南实验学校、前卫镇拥护中心学校、前卫镇政府、官渡区水务局9家单位共计47人提交清算申请，金额合计889,655.81元（人员明细详见附件）。</t>
  </si>
  <si>
    <t>清算人数</t>
  </si>
  <si>
    <t>47</t>
  </si>
  <si>
    <t>人(人次、家)</t>
  </si>
  <si>
    <t>反映机关养老保险试点清算人数。</t>
  </si>
  <si>
    <t>需对试点期间缴纳的养老保险未清退的个人部分进行清算处理，现有昆明市官渡区市场管理中心、官渡区公安局、西山区公安局、盘龙区公安局、官渡街道、北大附中云南实验学校、前卫镇拥护中心学校、前卫镇政府、官渡区水务局9家单位共计47人提交清算申请，金额合计88.97万元（人员明细详见附件）。</t>
  </si>
  <si>
    <t>清算对象准确率</t>
  </si>
  <si>
    <t>反映清算对象认定的准确性情况。
清算对象准确率=抽检符合标准的清算对象数/抽检清算对象数*100%</t>
  </si>
  <si>
    <t>清算资金准确率</t>
  </si>
  <si>
    <t>反映清算资金准确发放的情况。
清算资金兑现准确率=清算资金兑付额/应付额*100%</t>
  </si>
  <si>
    <t>反映清算政策的宣传效果情况。
政策知晓率=调查中清算政策知晓人数/调查总人数*100%</t>
  </si>
  <si>
    <t>反映清算受益对象的满意程度。</t>
  </si>
  <si>
    <t>2000年1月，根据《昆明市官渡区人民政府关于批转区人事劳动局&lt;官渡区机关、事业单位工作人员社会养老保险暂行办法&gt;的通知》（官政发〔1999〕66号）文件要求，我区开始实行机关事业单位人员养老保险改革试点工作。2003年7月，根据《昆明市财政局关于市级机关、财政全额拨款事业单位和工作人员停止缴纳社会基本养老保险费后有关事项的通知》（昆财社〔2003〕50号）要求，我区机关、财政全额拨款事业单位除合同制工人以外的工作人员从2003年7月起不再缴纳社会养老保险费并清退2000年1月至2003年6月个人账户资金，合同制工人继续缴纳。2005年3月，我区出台《官渡区自收自支、差额（定额）拨款事业单位工作人员社会养老保险暂行办法》，废止官政发〔1999〕66号文，对财政全额拨款的机关事业单位合同制工人的个人账户予以封存管理，区自收自支、差额（定额）拨款事业单位工作人员继续缴纳养老保险。2014年10月，全国实施机关事业单位养老保险改革，取消所有试点政策，对区自收自支、差额（定额）拨款事业单位工作人员个人账户进行封存处理。我中心委托软件公司开发专用软件用于测算上述未退费人员个人账户资金及利息，预计开发及使用成本156,000.00元。</t>
  </si>
  <si>
    <t>信息数据安全</t>
  </si>
  <si>
    <t>反映信息系统相关数据安全的保障情况。</t>
  </si>
  <si>
    <t>2000年1月，根据《昆明市官渡区人民政府关于批转区人事劳动局&lt;官渡区机关、事业单位工作人员社会养老保险暂行办法&gt;的通知》（官政发〔1999〕66号）文件要求，我区开始实行机关事业单位人员养老保险改革试点工作。2003年7月，根据《昆明市财政局关于市级机关、财政全额拨款事业单位和工作人员停止缴纳社会基本养老保险费后有关事项的通知》（昆财社〔2003〕50号）要求，我区机关、财政全额拨款事业单位除合同制工人以外的工作人员从2003年7月起不再缴纳社会养老保险费并清退2000年1月至2003年6月个人账户资金，合同制工人继续缴纳。2005年3月，我区出台《官渡区自收自支、差额（定额）拨款事业单位工作人员社会养老保险暂行办法》，废止官政发〔1999〕66号文，对财政全额拨款的机关事业单位合同制工人的个人账户予以封存管理，区自收自支、差额（定额）拨款事业单位工作人员继续缴纳养老保险。2014年10月，全国实施机关事业单位养老保险改革，取消所有试点政策，对区自收自支、差额（定额）拨款事业单位工作人员个人账户进行封存处理。我中心委托软件公司开发专用软件用于测算上述未退费人员个人账户资金及利息，预计开发及使用成本156000元。</t>
  </si>
  <si>
    <t>成本指标</t>
  </si>
  <si>
    <t>150000</t>
  </si>
  <si>
    <t>反映该系统开发及使用成本。</t>
  </si>
  <si>
    <t>系统全年正常运行时长</t>
  </si>
  <si>
    <t>8500</t>
  </si>
  <si>
    <t>小时</t>
  </si>
  <si>
    <t>反映信息系统全年正常运行时间情况。</t>
  </si>
  <si>
    <t>系统正常使用年限</t>
  </si>
  <si>
    <t>年</t>
  </si>
  <si>
    <t>反映系统正常使用期限。</t>
  </si>
  <si>
    <t>使用人员满意度度</t>
  </si>
  <si>
    <t>反映使用对象对信息系统使用的满意度。
使用人员满意度=（对信息系统满意的使用人员/问卷调查人数）*100%</t>
  </si>
  <si>
    <t>根据《关于印发进一步加强社会保险基金监督管理四项规定（暂行）的通知》（云人社发〔2015〕177号）、《云南省内部审计条例》等文件要求，，国有及国有控股金融机构、国有及国有控股大中型企业、上市公司等法律、法规规定设立内部审计机构的单位，应当设立内部审计机构；其他单位可以根据需要设立内部审计机构或者配备内部审计人员，也可以聘请专家参与内部审计工作，或者委托社会审计机构开展内部审计。我中心未设立专门的内部审计机构及安排专门的的内部审计人员，所以需委托社会审计机构开展内部审计。我中心共计预算3.8万元用于聘请第三方会计师事务所对社保中心2023-2024年财政资金、社保基金（企业养老、机关养老、工伤保险、失业保险）、职业年金、退休人员社会化管理经费收支情况进行审计。</t>
  </si>
  <si>
    <t>审计帐套数</t>
  </si>
  <si>
    <t>个</t>
  </si>
  <si>
    <t>反映审计覆盖帐套数。</t>
  </si>
  <si>
    <t>　 审计完成时间</t>
  </si>
  <si>
    <t>2025年12月</t>
  </si>
  <si>
    <t>对2023-2024年账目的审计要在2025年12月前完成。</t>
  </si>
  <si>
    <t>　 社保基金收支规范性</t>
  </si>
  <si>
    <t>针对社保基金收支规范进行评判，根据事务所出具的审计报告进行该项指标评分。</t>
  </si>
  <si>
    <t>　 部门经费收支规范性</t>
  </si>
  <si>
    <t>98%</t>
  </si>
  <si>
    <t>针对部门经费收支规范进行评判，根据事务所出具的审计报告进行该项指标评分。</t>
  </si>
  <si>
    <t>审计年限范围</t>
  </si>
  <si>
    <t>2023年-2024年</t>
  </si>
  <si>
    <t>反映审计时间范围。</t>
  </si>
  <si>
    <t>会计师事务所满意度</t>
  </si>
  <si>
    <t>反映会计师事务所对被审计单位的满意度。</t>
  </si>
  <si>
    <t>被审计单位满意度</t>
  </si>
  <si>
    <t>反映被审计单位对会计师事务所出具审计报告的专业性及及时性判定。</t>
  </si>
  <si>
    <t>反映群众投诉率 。</t>
  </si>
  <si>
    <t>预算06表</t>
  </si>
  <si>
    <t>政府性基金预算支出预算表</t>
  </si>
  <si>
    <t>单位名称：昆明市发展和改革委员会</t>
  </si>
  <si>
    <t>政府性基金预算支出</t>
  </si>
  <si>
    <t>备注：本部门本年度无政府性基金预算，此表为空。</t>
  </si>
  <si>
    <t>预算07表</t>
  </si>
  <si>
    <t>预算项目</t>
  </si>
  <si>
    <t>采购项目</t>
  </si>
  <si>
    <t>采购品目</t>
  </si>
  <si>
    <t>计量
单位</t>
  </si>
  <si>
    <t>数量</t>
  </si>
  <si>
    <t>面向中小企业预留资金</t>
  </si>
  <si>
    <t>政府性基金</t>
  </si>
  <si>
    <t>国有资本经营收益</t>
  </si>
  <si>
    <t>财政专户管理的收入</t>
  </si>
  <si>
    <t>单位自筹</t>
  </si>
  <si>
    <t>备注：当面向中小企业预留资金大于合计时，面向中小企业预留资金为三年预计数。本部门本年度无政府采购预算，此表为空。</t>
  </si>
  <si>
    <t>预算08表</t>
  </si>
  <si>
    <t>政府购买服务项目</t>
  </si>
  <si>
    <t>政府购买服务指导性目录代码</t>
  </si>
  <si>
    <t>基本支出/项目支出</t>
  </si>
  <si>
    <t>所属服务类别</t>
  </si>
  <si>
    <t>所属服务领域</t>
  </si>
  <si>
    <t>购买内容简述</t>
  </si>
  <si>
    <t>备注：本部门本年度无政府采购服务预算，此表为空。</t>
  </si>
  <si>
    <t>预算09-1表</t>
  </si>
  <si>
    <t>单位名称（项目）</t>
  </si>
  <si>
    <t>地区</t>
  </si>
  <si>
    <t>盘龙区</t>
  </si>
  <si>
    <t>五华区</t>
  </si>
  <si>
    <t>西山区</t>
  </si>
  <si>
    <t>官渡区</t>
  </si>
  <si>
    <t>呈贡区</t>
  </si>
  <si>
    <t>晋宁区</t>
  </si>
  <si>
    <t>东川区</t>
  </si>
  <si>
    <t>富民县</t>
  </si>
  <si>
    <t>宜良县</t>
  </si>
  <si>
    <t>石林县</t>
  </si>
  <si>
    <t>禄劝县</t>
  </si>
  <si>
    <t>寻甸县</t>
  </si>
  <si>
    <t>高新区</t>
  </si>
  <si>
    <t>滇池旅游度假区</t>
  </si>
  <si>
    <t>阳宗海管委会</t>
  </si>
  <si>
    <t>滇中新区</t>
  </si>
  <si>
    <t>安宁市</t>
  </si>
  <si>
    <t>经开区</t>
  </si>
  <si>
    <t>嵩明县</t>
  </si>
  <si>
    <t>磨憨经济合作区</t>
  </si>
  <si>
    <t>备注：本部门本年度无对下转移支付预算，此表为空。</t>
  </si>
  <si>
    <t>预算09-2表</t>
  </si>
  <si>
    <t>备注：本部门本年度无对下转移支付预算，也无对下转移支付绩效目标，此表为空。</t>
  </si>
  <si>
    <t xml:space="preserve">预算10表
</t>
  </si>
  <si>
    <t>资产类别</t>
  </si>
  <si>
    <t>资产分类代码.名称</t>
  </si>
  <si>
    <t>资产名称</t>
  </si>
  <si>
    <t>计量单位</t>
  </si>
  <si>
    <t>财政部门批复数（元）</t>
  </si>
  <si>
    <t>单价</t>
  </si>
  <si>
    <t>金额</t>
  </si>
  <si>
    <t>备注：本部门本年度无新增资产配置，此表为空。</t>
  </si>
  <si>
    <t>预算11表</t>
  </si>
  <si>
    <t>上级补助</t>
  </si>
  <si>
    <t>备注：本部门本年度无上级补助项目支出预算，此表为空。</t>
  </si>
  <si>
    <t>预算12表</t>
  </si>
  <si>
    <t>项目级次</t>
  </si>
  <si>
    <t>311 专项业务类</t>
  </si>
  <si>
    <t>本级</t>
  </si>
  <si>
    <t>313 事业发展类</t>
  </si>
  <si>
    <t>312 民生类</t>
  </si>
  <si>
    <t/>
  </si>
</sst>
</file>

<file path=xl/styles.xml><?xml version="1.0" encoding="utf-8"?>
<styleSheet xmlns="http://schemas.openxmlformats.org/spreadsheetml/2006/main">
  <numFmts count="10">
    <numFmt numFmtId="176" formatCode="yyyy/mm/dd"/>
    <numFmt numFmtId="177" formatCode="yyyy/mm/dd\ hh:mm:ss"/>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8" formatCode="#,##0.00;\-#,##0.00;;@"/>
    <numFmt numFmtId="179" formatCode="hh:mm:ss"/>
    <numFmt numFmtId="180" formatCode="#,##0;\-#,##0;;@"/>
    <numFmt numFmtId="181" formatCode="#,##0.00_ "/>
  </numFmts>
  <fonts count="36">
    <font>
      <sz val="11"/>
      <color theme="1"/>
      <name val="宋体"/>
      <charset val="134"/>
      <scheme val="minor"/>
    </font>
    <font>
      <sz val="10"/>
      <color rgb="FF000000"/>
      <name val="宋体"/>
      <charset val="134"/>
    </font>
    <font>
      <sz val="9"/>
      <color rgb="FF000000"/>
      <name val="宋体"/>
      <charset val="134"/>
    </font>
    <font>
      <b/>
      <sz val="23"/>
      <color rgb="FF000000"/>
      <name val="宋体"/>
      <charset val="134"/>
    </font>
    <font>
      <sz val="11"/>
      <color rgb="FF000000"/>
      <name val="宋体"/>
      <charset val="134"/>
    </font>
    <font>
      <sz val="9"/>
      <color theme="1"/>
      <name val="宋体"/>
      <charset val="134"/>
    </font>
    <font>
      <sz val="10"/>
      <color rgb="FF000000"/>
      <name val="Arial"/>
      <charset val="134"/>
    </font>
    <font>
      <b/>
      <sz val="23.95"/>
      <color rgb="FF000000"/>
      <name val="宋体"/>
      <charset val="134"/>
    </font>
    <font>
      <b/>
      <sz val="22"/>
      <color rgb="FF000000"/>
      <name val="宋体"/>
      <charset val="134"/>
    </font>
    <font>
      <sz val="10"/>
      <color rgb="FFFFFFFF"/>
      <name val="宋体"/>
      <charset val="134"/>
    </font>
    <font>
      <b/>
      <sz val="21"/>
      <color rgb="FF000000"/>
      <name val="宋体"/>
      <charset val="134"/>
    </font>
    <font>
      <sz val="12"/>
      <color rgb="FF000000"/>
      <name val="宋体"/>
      <charset val="134"/>
    </font>
    <font>
      <sz val="9"/>
      <name val="宋体"/>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8">
    <xf numFmtId="0" fontId="0" fillId="0" borderId="0"/>
    <xf numFmtId="42" fontId="0" fillId="0" borderId="0" applyFont="0" applyFill="0" applyBorder="0" applyAlignment="0" applyProtection="0">
      <alignment vertical="center"/>
    </xf>
    <xf numFmtId="0" fontId="17" fillId="27" borderId="0" applyNumberFormat="0" applyBorder="0" applyAlignment="0" applyProtection="0">
      <alignment vertical="center"/>
    </xf>
    <xf numFmtId="0" fontId="32" fillId="24" borderId="2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12" fillId="0" borderId="7">
      <alignment horizontal="right" vertical="center"/>
    </xf>
    <xf numFmtId="0" fontId="17" fillId="11" borderId="0" applyNumberFormat="0" applyBorder="0" applyAlignment="0" applyProtection="0">
      <alignment vertical="center"/>
    </xf>
    <xf numFmtId="0" fontId="21" fillId="7" borderId="0" applyNumberFormat="0" applyBorder="0" applyAlignment="0" applyProtection="0">
      <alignment vertical="center"/>
    </xf>
    <xf numFmtId="43" fontId="0" fillId="0" borderId="0" applyFont="0" applyFill="0" applyBorder="0" applyAlignment="0" applyProtection="0">
      <alignment vertical="center"/>
    </xf>
    <xf numFmtId="0" fontId="25" fillId="30"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176" fontId="12" fillId="0" borderId="7">
      <alignment horizontal="right" vertical="center"/>
    </xf>
    <xf numFmtId="0" fontId="20" fillId="0" borderId="0" applyNumberFormat="0" applyFill="0" applyBorder="0" applyAlignment="0" applyProtection="0">
      <alignment vertical="center"/>
    </xf>
    <xf numFmtId="0" fontId="0" fillId="16" borderId="21" applyNumberFormat="0" applyFont="0" applyAlignment="0" applyProtection="0">
      <alignment vertical="center"/>
    </xf>
    <xf numFmtId="0" fontId="25" fillId="23" borderId="0" applyNumberFormat="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19" applyNumberFormat="0" applyFill="0" applyAlignment="0" applyProtection="0">
      <alignment vertical="center"/>
    </xf>
    <xf numFmtId="0" fontId="23" fillId="0" borderId="19" applyNumberFormat="0" applyFill="0" applyAlignment="0" applyProtection="0">
      <alignment vertical="center"/>
    </xf>
    <xf numFmtId="0" fontId="25" fillId="29" borderId="0" applyNumberFormat="0" applyBorder="0" applyAlignment="0" applyProtection="0">
      <alignment vertical="center"/>
    </xf>
    <xf numFmtId="0" fontId="19" fillId="0" borderId="23" applyNumberFormat="0" applyFill="0" applyAlignment="0" applyProtection="0">
      <alignment vertical="center"/>
    </xf>
    <xf numFmtId="0" fontId="25" fillId="22" borderId="0" applyNumberFormat="0" applyBorder="0" applyAlignment="0" applyProtection="0">
      <alignment vertical="center"/>
    </xf>
    <xf numFmtId="0" fontId="26" fillId="15" borderId="20" applyNumberFormat="0" applyAlignment="0" applyProtection="0">
      <alignment vertical="center"/>
    </xf>
    <xf numFmtId="0" fontId="33" fillId="15" borderId="24" applyNumberFormat="0" applyAlignment="0" applyProtection="0">
      <alignment vertical="center"/>
    </xf>
    <xf numFmtId="0" fontId="22" fillId="10" borderId="18" applyNumberFormat="0" applyAlignment="0" applyProtection="0">
      <alignment vertical="center"/>
    </xf>
    <xf numFmtId="0" fontId="17" fillId="34" borderId="0" applyNumberFormat="0" applyBorder="0" applyAlignment="0" applyProtection="0">
      <alignment vertical="center"/>
    </xf>
    <xf numFmtId="0" fontId="25" fillId="19" borderId="0" applyNumberFormat="0" applyBorder="0" applyAlignment="0" applyProtection="0">
      <alignment vertical="center"/>
    </xf>
    <xf numFmtId="0" fontId="34" fillId="0" borderId="25" applyNumberFormat="0" applyFill="0" applyAlignment="0" applyProtection="0">
      <alignment vertical="center"/>
    </xf>
    <xf numFmtId="0" fontId="28" fillId="0" borderId="22" applyNumberFormat="0" applyFill="0" applyAlignment="0" applyProtection="0">
      <alignment vertical="center"/>
    </xf>
    <xf numFmtId="0" fontId="35" fillId="33" borderId="0" applyNumberFormat="0" applyBorder="0" applyAlignment="0" applyProtection="0">
      <alignment vertical="center"/>
    </xf>
    <xf numFmtId="0" fontId="31" fillId="21" borderId="0" applyNumberFormat="0" applyBorder="0" applyAlignment="0" applyProtection="0">
      <alignment vertical="center"/>
    </xf>
    <xf numFmtId="10" fontId="12" fillId="0" borderId="7">
      <alignment horizontal="right" vertical="center"/>
    </xf>
    <xf numFmtId="0" fontId="17" fillId="26" borderId="0" applyNumberFormat="0" applyBorder="0" applyAlignment="0" applyProtection="0">
      <alignment vertical="center"/>
    </xf>
    <xf numFmtId="0" fontId="25" fillId="14" borderId="0" applyNumberFormat="0" applyBorder="0" applyAlignment="0" applyProtection="0">
      <alignment vertical="center"/>
    </xf>
    <xf numFmtId="0" fontId="17" fillId="25" borderId="0" applyNumberFormat="0" applyBorder="0" applyAlignment="0" applyProtection="0">
      <alignment vertical="center"/>
    </xf>
    <xf numFmtId="0" fontId="17" fillId="9" borderId="0" applyNumberFormat="0" applyBorder="0" applyAlignment="0" applyProtection="0">
      <alignment vertical="center"/>
    </xf>
    <xf numFmtId="0" fontId="17" fillId="32" borderId="0" applyNumberFormat="0" applyBorder="0" applyAlignment="0" applyProtection="0">
      <alignment vertical="center"/>
    </xf>
    <xf numFmtId="0" fontId="17" fillId="6" borderId="0" applyNumberFormat="0" applyBorder="0" applyAlignment="0" applyProtection="0">
      <alignment vertical="center"/>
    </xf>
    <xf numFmtId="0" fontId="25" fillId="13" borderId="0" applyNumberFormat="0" applyBorder="0" applyAlignment="0" applyProtection="0">
      <alignment vertical="center"/>
    </xf>
    <xf numFmtId="0" fontId="25" fillId="18" borderId="0" applyNumberFormat="0" applyBorder="0" applyAlignment="0" applyProtection="0">
      <alignment vertical="center"/>
    </xf>
    <xf numFmtId="0" fontId="17" fillId="31" borderId="0" applyNumberFormat="0" applyBorder="0" applyAlignment="0" applyProtection="0">
      <alignment vertical="center"/>
    </xf>
    <xf numFmtId="0" fontId="17" fillId="5" borderId="0" applyNumberFormat="0" applyBorder="0" applyAlignment="0" applyProtection="0">
      <alignment vertical="center"/>
    </xf>
    <xf numFmtId="0" fontId="25" fillId="12" borderId="0" applyNumberFormat="0" applyBorder="0" applyAlignment="0" applyProtection="0">
      <alignment vertical="center"/>
    </xf>
    <xf numFmtId="0" fontId="17" fillId="8" borderId="0" applyNumberFormat="0" applyBorder="0" applyAlignment="0" applyProtection="0">
      <alignment vertical="center"/>
    </xf>
    <xf numFmtId="0" fontId="25" fillId="28" borderId="0" applyNumberFormat="0" applyBorder="0" applyAlignment="0" applyProtection="0">
      <alignment vertical="center"/>
    </xf>
    <xf numFmtId="0" fontId="25" fillId="17" borderId="0" applyNumberFormat="0" applyBorder="0" applyAlignment="0" applyProtection="0">
      <alignment vertical="center"/>
    </xf>
    <xf numFmtId="0" fontId="17" fillId="4" borderId="0" applyNumberFormat="0" applyBorder="0" applyAlignment="0" applyProtection="0">
      <alignment vertical="center"/>
    </xf>
    <xf numFmtId="0" fontId="25" fillId="20" borderId="0" applyNumberFormat="0" applyBorder="0" applyAlignment="0" applyProtection="0">
      <alignment vertical="center"/>
    </xf>
    <xf numFmtId="178" fontId="12" fillId="0" borderId="7">
      <alignment horizontal="right" vertical="center"/>
    </xf>
    <xf numFmtId="49" fontId="12" fillId="0" borderId="7">
      <alignment horizontal="left" vertical="center" wrapText="1"/>
    </xf>
    <xf numFmtId="178" fontId="12" fillId="0" borderId="7">
      <alignment horizontal="right" vertical="center"/>
    </xf>
    <xf numFmtId="179" fontId="12" fillId="0" borderId="7">
      <alignment horizontal="right" vertical="center"/>
    </xf>
    <xf numFmtId="180" fontId="12" fillId="0" borderId="7">
      <alignment horizontal="right" vertical="center"/>
    </xf>
    <xf numFmtId="0" fontId="12" fillId="0" borderId="0">
      <alignment vertical="top"/>
      <protection locked="0"/>
    </xf>
  </cellStyleXfs>
  <cellXfs count="208">
    <xf numFmtId="0" fontId="0" fillId="0" borderId="0" xfId="0" applyFont="1" applyBorder="1"/>
    <xf numFmtId="0" fontId="0" fillId="0" borderId="0" xfId="0" applyFont="1" applyBorder="1" applyAlignment="1">
      <alignment horizontal="center" vertical="center"/>
    </xf>
    <xf numFmtId="49" fontId="1" fillId="0" borderId="0" xfId="0" applyNumberFormat="1" applyFont="1" applyBorder="1"/>
    <xf numFmtId="0" fontId="2" fillId="0" borderId="0" xfId="0" applyFont="1" applyBorder="1" applyAlignment="1" applyProtection="1">
      <alignment horizontal="right" vertical="center"/>
      <protection locked="0"/>
    </xf>
    <xf numFmtId="0" fontId="3" fillId="0" borderId="0" xfId="0" applyFont="1" applyBorder="1" applyAlignment="1">
      <alignment horizontal="center" vertical="center"/>
    </xf>
    <xf numFmtId="0" fontId="2" fillId="0" borderId="0" xfId="0" applyFont="1" applyBorder="1" applyAlignment="1" applyProtection="1">
      <alignment horizontal="left" vertical="center"/>
      <protection locked="0"/>
    </xf>
    <xf numFmtId="0" fontId="4" fillId="0" borderId="0" xfId="0" applyFont="1" applyBorder="1" applyAlignment="1">
      <alignment horizontal="left" vertical="center"/>
    </xf>
    <xf numFmtId="0" fontId="4" fillId="0" borderId="0" xfId="0" applyFont="1" applyBorder="1"/>
    <xf numFmtId="0" fontId="2" fillId="0" borderId="0" xfId="0" applyFont="1" applyBorder="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2" borderId="6" xfId="0" applyFont="1" applyFill="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2" fillId="2" borderId="7"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protection locked="0"/>
    </xf>
    <xf numFmtId="0" fontId="2" fillId="3" borderId="7" xfId="57" applyFont="1" applyFill="1" applyBorder="1" applyAlignment="1" applyProtection="1">
      <alignment horizontal="center" vertical="center" wrapText="1"/>
      <protection locked="0"/>
    </xf>
    <xf numFmtId="181" fontId="1" fillId="0" borderId="7" xfId="0" applyNumberFormat="1" applyFont="1" applyBorder="1" applyAlignment="1">
      <alignment horizontal="right" vertical="center"/>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4" fillId="2" borderId="1" xfId="0" applyFont="1" applyFill="1" applyBorder="1" applyAlignment="1">
      <alignment horizontal="center" vertical="center"/>
    </xf>
    <xf numFmtId="0" fontId="4" fillId="0" borderId="5" xfId="0" applyFont="1" applyBorder="1" applyAlignment="1">
      <alignment horizontal="center" vertical="center"/>
    </xf>
    <xf numFmtId="0" fontId="2" fillId="0" borderId="7" xfId="0" applyFont="1" applyBorder="1" applyAlignment="1">
      <alignment horizontal="left" vertical="center" wrapText="1"/>
    </xf>
    <xf numFmtId="0" fontId="2" fillId="2" borderId="7" xfId="0" applyFont="1" applyFill="1" applyBorder="1" applyAlignment="1" applyProtection="1">
      <alignment horizontal="left" vertical="center" wrapText="1"/>
      <protection locked="0"/>
    </xf>
    <xf numFmtId="4" fontId="2" fillId="0" borderId="7" xfId="0" applyNumberFormat="1" applyFont="1" applyBorder="1" applyAlignment="1">
      <alignment horizontal="right" vertical="center" wrapText="1"/>
    </xf>
    <xf numFmtId="0" fontId="2" fillId="0" borderId="7" xfId="0" applyFont="1" applyBorder="1" applyAlignment="1" applyProtection="1">
      <alignment horizontal="left" vertical="center" wrapText="1"/>
      <protection locked="0"/>
    </xf>
    <xf numFmtId="4" fontId="2" fillId="0" borderId="7" xfId="0" applyNumberFormat="1" applyFont="1" applyBorder="1" applyAlignment="1" applyProtection="1">
      <alignment horizontal="right" vertical="center" wrapText="1"/>
      <protection locked="0"/>
    </xf>
    <xf numFmtId="0" fontId="1"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1" fillId="0" borderId="7" xfId="0" applyFont="1" applyBorder="1" applyAlignment="1" applyProtection="1">
      <alignment horizontal="center" vertical="center"/>
      <protection locked="0"/>
    </xf>
    <xf numFmtId="4" fontId="5" fillId="0" borderId="7" xfId="54" applyNumberFormat="1" applyFont="1" applyBorder="1">
      <alignment horizontal="right" vertical="center"/>
    </xf>
    <xf numFmtId="0" fontId="2" fillId="2" borderId="0" xfId="0" applyFont="1" applyFill="1" applyBorder="1" applyAlignment="1" applyProtection="1">
      <alignment horizontal="right" vertical="top" wrapText="1"/>
      <protection locked="0"/>
    </xf>
    <xf numFmtId="0" fontId="6" fillId="0" borderId="0" xfId="0" applyFont="1" applyBorder="1" applyAlignment="1" applyProtection="1">
      <alignment vertical="top"/>
      <protection locked="0"/>
    </xf>
    <xf numFmtId="0" fontId="6" fillId="0" borderId="0" xfId="0" applyFont="1" applyBorder="1" applyAlignment="1">
      <alignment vertical="top"/>
    </xf>
    <xf numFmtId="0" fontId="7" fillId="2" borderId="0" xfId="0" applyFont="1" applyFill="1" applyBorder="1" applyAlignment="1" applyProtection="1">
      <alignment horizontal="center" vertical="center" wrapText="1"/>
      <protection locked="0"/>
    </xf>
    <xf numFmtId="0" fontId="6" fillId="0" borderId="0" xfId="0" applyFont="1" applyBorder="1" applyProtection="1">
      <protection locked="0"/>
    </xf>
    <xf numFmtId="0" fontId="6" fillId="0" borderId="0" xfId="0" applyFont="1" applyBorder="1"/>
    <xf numFmtId="0" fontId="2" fillId="2" borderId="0" xfId="0" applyFont="1" applyFill="1" applyBorder="1" applyAlignment="1" applyProtection="1">
      <alignment horizontal="left" vertical="center" wrapText="1"/>
      <protection locked="0"/>
    </xf>
    <xf numFmtId="0" fontId="1" fillId="2" borderId="0" xfId="0" applyFont="1" applyFill="1" applyBorder="1" applyAlignment="1" applyProtection="1">
      <alignment horizontal="right" vertical="center"/>
      <protection locked="0"/>
    </xf>
    <xf numFmtId="0" fontId="1" fillId="2" borderId="0" xfId="0" applyFont="1" applyFill="1" applyBorder="1" applyAlignment="1" applyProtection="1">
      <alignment horizontal="right" vertical="center" wrapText="1"/>
      <protection locked="0"/>
    </xf>
    <xf numFmtId="0" fontId="1" fillId="0" borderId="7" xfId="0" applyFont="1" applyBorder="1" applyAlignment="1" applyProtection="1">
      <alignment horizontal="center" vertical="center" wrapText="1"/>
      <protection locked="0"/>
    </xf>
    <xf numFmtId="0" fontId="1" fillId="2" borderId="7"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right" vertical="center"/>
      <protection locked="0"/>
    </xf>
    <xf numFmtId="0" fontId="1" fillId="2" borderId="7" xfId="0" applyFont="1" applyFill="1" applyBorder="1" applyAlignment="1" applyProtection="1">
      <alignment horizontal="right" vertical="center" wrapText="1"/>
      <protection locked="0"/>
    </xf>
    <xf numFmtId="0" fontId="2" fillId="2" borderId="7" xfId="0" applyFont="1" applyFill="1" applyBorder="1" applyAlignment="1">
      <alignment horizontal="center" vertical="center" wrapText="1"/>
    </xf>
    <xf numFmtId="0" fontId="2" fillId="0" borderId="7" xfId="0" applyFont="1" applyBorder="1" applyAlignment="1" applyProtection="1">
      <alignment horizontal="center"/>
      <protection locked="0"/>
    </xf>
    <xf numFmtId="0" fontId="2" fillId="0" borderId="7" xfId="0" applyFont="1" applyBorder="1" applyAlignment="1" applyProtection="1">
      <alignment horizontal="center" wrapText="1"/>
      <protection locked="0"/>
    </xf>
    <xf numFmtId="0" fontId="2" fillId="0" borderId="7" xfId="0" applyFont="1" applyBorder="1" applyAlignment="1">
      <alignment horizontal="center" wrapText="1"/>
    </xf>
    <xf numFmtId="0" fontId="2" fillId="2" borderId="7" xfId="0" applyFont="1" applyFill="1" applyBorder="1" applyAlignment="1">
      <alignment horizontal="left" vertical="center" wrapText="1"/>
    </xf>
    <xf numFmtId="3" fontId="2" fillId="2" borderId="7" xfId="0" applyNumberFormat="1" applyFont="1" applyFill="1" applyBorder="1" applyAlignment="1" applyProtection="1">
      <alignment horizontal="right" vertical="center"/>
      <protection locked="0"/>
    </xf>
    <xf numFmtId="4" fontId="2" fillId="0" borderId="7" xfId="0" applyNumberFormat="1" applyFont="1" applyBorder="1" applyAlignment="1" applyProtection="1">
      <alignment horizontal="right" vertical="center"/>
      <protection locked="0"/>
    </xf>
    <xf numFmtId="0" fontId="2" fillId="0" borderId="7" xfId="0" applyFont="1" applyBorder="1" applyAlignment="1">
      <alignment horizontal="center" vertical="center"/>
    </xf>
    <xf numFmtId="0" fontId="2" fillId="0" borderId="7" xfId="0" applyFont="1" applyBorder="1" applyAlignment="1" applyProtection="1">
      <alignment horizontal="left"/>
      <protection locked="0"/>
    </xf>
    <xf numFmtId="0" fontId="2" fillId="0" borderId="7" xfId="0" applyFont="1" applyBorder="1" applyAlignment="1">
      <alignment horizontal="left"/>
    </xf>
    <xf numFmtId="0" fontId="2" fillId="2" borderId="7" xfId="0" applyFont="1" applyFill="1" applyBorder="1" applyAlignment="1">
      <alignment horizontal="right" vertical="center"/>
    </xf>
    <xf numFmtId="0" fontId="2" fillId="2" borderId="0" xfId="0" applyFont="1" applyFill="1" applyBorder="1" applyAlignment="1" applyProtection="1">
      <alignment horizontal="right" vertical="center" wrapText="1"/>
      <protection locked="0"/>
    </xf>
    <xf numFmtId="0" fontId="8" fillId="0" borderId="0" xfId="0" applyFont="1" applyBorder="1" applyAlignment="1">
      <alignment horizontal="center" vertical="center"/>
    </xf>
    <xf numFmtId="0" fontId="3" fillId="0" borderId="0" xfId="0" applyFont="1" applyBorder="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1" fillId="0" borderId="0" xfId="0" applyFont="1" applyBorder="1" applyAlignment="1">
      <alignment horizontal="right" vertical="center"/>
    </xf>
    <xf numFmtId="0" fontId="8" fillId="0" borderId="0" xfId="0" applyFont="1" applyBorder="1" applyAlignment="1">
      <alignment horizontal="center" vertical="center" wrapText="1"/>
    </xf>
    <xf numFmtId="0" fontId="2" fillId="0" borderId="0" xfId="0" applyFont="1" applyBorder="1" applyAlignment="1">
      <alignment horizontal="left" vertical="center" wrapText="1"/>
    </xf>
    <xf numFmtId="0" fontId="4" fillId="0" borderId="0" xfId="0" applyFont="1" applyBorder="1" applyAlignment="1">
      <alignment wrapText="1"/>
    </xf>
    <xf numFmtId="0" fontId="1" fillId="0" borderId="0" xfId="0" applyFont="1" applyBorder="1" applyAlignment="1">
      <alignment horizontal="right" wrapText="1"/>
    </xf>
    <xf numFmtId="0" fontId="1" fillId="0" borderId="0" xfId="0" applyFont="1" applyBorder="1" applyAlignment="1">
      <alignment wrapText="1"/>
    </xf>
    <xf numFmtId="0" fontId="4" fillId="0" borderId="8" xfId="0" applyFont="1" applyBorder="1" applyAlignment="1">
      <alignment horizontal="center" vertical="center" wrapText="1"/>
    </xf>
    <xf numFmtId="0" fontId="1" fillId="0" borderId="2" xfId="0" applyFont="1" applyBorder="1" applyAlignment="1">
      <alignment horizontal="center" vertical="center"/>
    </xf>
    <xf numFmtId="178" fontId="5" fillId="0" borderId="7" xfId="0" applyNumberFormat="1" applyFont="1" applyBorder="1" applyAlignment="1">
      <alignment horizontal="right" vertical="center"/>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0" xfId="0" applyFont="1" applyBorder="1" applyProtection="1">
      <protection locked="0"/>
    </xf>
    <xf numFmtId="0" fontId="3" fillId="0" borderId="0" xfId="0" applyFont="1" applyBorder="1" applyAlignment="1">
      <alignment horizontal="center" vertical="center" wrapText="1"/>
    </xf>
    <xf numFmtId="0" fontId="4" fillId="0" borderId="0" xfId="0" applyFont="1" applyBorder="1" applyProtection="1">
      <protection locked="0"/>
    </xf>
    <xf numFmtId="0" fontId="4" fillId="0" borderId="9" xfId="0" applyFont="1" applyBorder="1" applyAlignment="1" applyProtection="1">
      <alignment horizontal="center" vertical="center"/>
      <protection locked="0"/>
    </xf>
    <xf numFmtId="0" fontId="4" fillId="0" borderId="9" xfId="0" applyFont="1" applyBorder="1" applyAlignment="1">
      <alignment horizontal="center" vertical="center" wrapText="1"/>
    </xf>
    <xf numFmtId="0" fontId="4" fillId="0" borderId="10" xfId="0" applyFont="1" applyBorder="1" applyAlignment="1" applyProtection="1">
      <alignment horizontal="center" vertical="center"/>
      <protection locked="0"/>
    </xf>
    <xf numFmtId="0" fontId="4" fillId="0" borderId="10"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lignment horizontal="center" vertical="center" wrapText="1"/>
    </xf>
    <xf numFmtId="0" fontId="2" fillId="0" borderId="6" xfId="0" applyFont="1" applyBorder="1" applyAlignment="1">
      <alignment horizontal="left" vertical="center" wrapText="1"/>
    </xf>
    <xf numFmtId="0" fontId="2" fillId="0" borderId="11" xfId="0" applyFont="1" applyBorder="1" applyAlignment="1" applyProtection="1">
      <alignment horizontal="left" vertical="center"/>
      <protection locked="0"/>
    </xf>
    <xf numFmtId="0" fontId="2" fillId="0" borderId="11" xfId="0" applyFont="1" applyBorder="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pplyProtection="1">
      <alignment horizontal="left" vertical="center"/>
      <protection locked="0"/>
    </xf>
    <xf numFmtId="0" fontId="2" fillId="0" borderId="13" xfId="0" applyFont="1" applyBorder="1" applyAlignment="1">
      <alignment horizontal="left" vertical="center"/>
    </xf>
    <xf numFmtId="0" fontId="2" fillId="0" borderId="0" xfId="0" applyFont="1" applyBorder="1" applyAlignment="1" applyProtection="1">
      <alignment vertical="top" wrapText="1"/>
      <protection locked="0"/>
    </xf>
    <xf numFmtId="0" fontId="3" fillId="0" borderId="0" xfId="0" applyFont="1" applyBorder="1" applyAlignment="1" applyProtection="1">
      <alignment horizontal="center" vertical="center" wrapText="1"/>
      <protection locked="0"/>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3"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2" fillId="2" borderId="11" xfId="0" applyFont="1" applyFill="1" applyBorder="1" applyAlignment="1">
      <alignment horizontal="left" vertical="center"/>
    </xf>
    <xf numFmtId="0" fontId="2" fillId="0" borderId="0" xfId="0" applyFont="1" applyBorder="1" applyAlignment="1" applyProtection="1">
      <alignment horizontal="right" vertical="center" wrapText="1"/>
      <protection locked="0"/>
    </xf>
    <xf numFmtId="0" fontId="2" fillId="0" borderId="0" xfId="0" applyFont="1" applyBorder="1" applyAlignment="1" applyProtection="1">
      <alignment horizontal="right" wrapText="1"/>
      <protection locked="0"/>
    </xf>
    <xf numFmtId="0" fontId="4" fillId="0" borderId="13"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2" fillId="0" borderId="0" xfId="0" applyFont="1" applyBorder="1" applyAlignment="1">
      <alignment horizontal="left" vertical="center"/>
    </xf>
    <xf numFmtId="180" fontId="5" fillId="0" borderId="7" xfId="56" applyNumberFormat="1" applyFont="1" applyBorder="1" applyAlignment="1">
      <alignment horizontal="center" vertical="center"/>
    </xf>
    <xf numFmtId="180" fontId="5" fillId="0" borderId="7" xfId="0" applyNumberFormat="1" applyFont="1" applyBorder="1" applyAlignment="1">
      <alignment horizontal="center" vertical="center"/>
    </xf>
    <xf numFmtId="3" fontId="2" fillId="0" borderId="11" xfId="0" applyNumberFormat="1" applyFont="1" applyBorder="1" applyAlignment="1">
      <alignment horizontal="right" vertical="center"/>
    </xf>
    <xf numFmtId="0" fontId="2" fillId="2" borderId="11" xfId="0" applyFont="1" applyFill="1" applyBorder="1" applyAlignment="1">
      <alignment horizontal="right" vertical="center"/>
    </xf>
    <xf numFmtId="0" fontId="2" fillId="2" borderId="0" xfId="0" applyFont="1" applyFill="1" applyBorder="1" applyAlignment="1">
      <alignment horizontal="left" vertical="center"/>
    </xf>
    <xf numFmtId="178" fontId="5" fillId="0" borderId="0" xfId="0" applyNumberFormat="1" applyFont="1" applyBorder="1" applyAlignment="1">
      <alignment horizontal="left" vertical="center"/>
    </xf>
    <xf numFmtId="0" fontId="2" fillId="0" borderId="0" xfId="0" applyFont="1" applyBorder="1" applyAlignment="1">
      <alignment horizontal="right"/>
    </xf>
    <xf numFmtId="0" fontId="9" fillId="0" borderId="0" xfId="0" applyFont="1" applyBorder="1" applyAlignment="1" applyProtection="1">
      <alignment horizontal="right"/>
      <protection locked="0"/>
    </xf>
    <xf numFmtId="49" fontId="9" fillId="0" borderId="0" xfId="0" applyNumberFormat="1" applyFont="1" applyBorder="1" applyProtection="1">
      <protection locked="0"/>
    </xf>
    <xf numFmtId="0" fontId="1" fillId="0" borderId="0" xfId="0" applyFont="1" applyBorder="1" applyAlignment="1">
      <alignment horizontal="right"/>
    </xf>
    <xf numFmtId="0" fontId="10"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protection locked="0"/>
    </xf>
    <xf numFmtId="0" fontId="10" fillId="0" borderId="0" xfId="0" applyFont="1" applyBorder="1" applyAlignment="1">
      <alignment horizontal="center" vertical="center"/>
    </xf>
    <xf numFmtId="0" fontId="4" fillId="0" borderId="1" xfId="0" applyFont="1" applyBorder="1" applyAlignment="1" applyProtection="1">
      <alignment horizontal="center" vertical="center"/>
      <protection locked="0"/>
    </xf>
    <xf numFmtId="49" fontId="4" fillId="0" borderId="1" xfId="0" applyNumberFormat="1" applyFont="1" applyBorder="1" applyAlignment="1" applyProtection="1">
      <alignment horizontal="center" vertical="center" wrapText="1"/>
      <protection locked="0"/>
    </xf>
    <xf numFmtId="0" fontId="4" fillId="0" borderId="5" xfId="0" applyFont="1" applyBorder="1" applyAlignment="1" applyProtection="1">
      <alignment horizontal="center" vertical="center"/>
      <protection locked="0"/>
    </xf>
    <xf numFmtId="49" fontId="4" fillId="0" borderId="5" xfId="0" applyNumberFormat="1" applyFont="1" applyBorder="1" applyAlignment="1" applyProtection="1">
      <alignment horizontal="center" vertical="center" wrapText="1"/>
      <protection locked="0"/>
    </xf>
    <xf numFmtId="49" fontId="4" fillId="0" borderId="7" xfId="0" applyNumberFormat="1" applyFont="1" applyBorder="1" applyAlignment="1" applyProtection="1">
      <alignment horizontal="center" vertical="center"/>
      <protection locked="0"/>
    </xf>
    <xf numFmtId="0" fontId="4" fillId="0" borderId="7" xfId="0" applyFont="1" applyBorder="1" applyAlignment="1">
      <alignment horizontal="center" vertical="center"/>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7" xfId="0" applyFont="1" applyBorder="1" applyAlignment="1">
      <alignment horizontal="center" vertical="center" wrapText="1"/>
    </xf>
    <xf numFmtId="49" fontId="11" fillId="0" borderId="7" xfId="0" applyNumberFormat="1" applyFont="1" applyFill="1" applyBorder="1" applyAlignment="1" applyProtection="1">
      <alignment horizontal="left" vertical="center" wrapText="1"/>
    </xf>
    <xf numFmtId="0" fontId="1" fillId="0" borderId="0" xfId="0" applyFont="1" applyBorder="1" applyAlignment="1">
      <alignment vertical="top"/>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pplyProtection="1">
      <alignment horizontal="center" vertical="center" wrapText="1"/>
      <protection locked="0"/>
    </xf>
    <xf numFmtId="0" fontId="4" fillId="0" borderId="11" xfId="0" applyFont="1" applyBorder="1" applyAlignment="1">
      <alignment horizontal="center" vertical="center"/>
    </xf>
    <xf numFmtId="0" fontId="2" fillId="0" borderId="0" xfId="0" applyFont="1" applyBorder="1" applyAlignment="1">
      <alignment horizontal="right" vertical="center"/>
    </xf>
    <xf numFmtId="0" fontId="1" fillId="0" borderId="0" xfId="0" applyFont="1" applyBorder="1" applyAlignment="1" applyProtection="1">
      <alignment vertical="top"/>
      <protection locked="0"/>
    </xf>
    <xf numFmtId="49" fontId="1" fillId="0" borderId="0" xfId="0" applyNumberFormat="1" applyFont="1" applyBorder="1" applyProtection="1">
      <protection locked="0"/>
    </xf>
    <xf numFmtId="0" fontId="4" fillId="0" borderId="0" xfId="0" applyFont="1" applyBorder="1" applyAlignment="1" applyProtection="1">
      <alignment horizontal="left" vertical="center"/>
      <protection locked="0"/>
    </xf>
    <xf numFmtId="0" fontId="4" fillId="0" borderId="6" xfId="0" applyFont="1" applyBorder="1" applyAlignment="1" applyProtection="1">
      <alignment horizontal="center" vertical="center"/>
      <protection locked="0"/>
    </xf>
    <xf numFmtId="0" fontId="12" fillId="0" borderId="7" xfId="0" applyFont="1" applyFill="1" applyBorder="1" applyAlignment="1" applyProtection="1">
      <alignment horizontal="left" vertical="center"/>
      <protection locked="0"/>
    </xf>
    <xf numFmtId="0" fontId="12" fillId="0" borderId="7" xfId="57" applyFont="1" applyFill="1" applyBorder="1" applyAlignment="1" applyProtection="1">
      <alignment horizontal="right" vertical="center"/>
    </xf>
    <xf numFmtId="0" fontId="12" fillId="0" borderId="1" xfId="0" applyFont="1" applyFill="1" applyBorder="1" applyAlignment="1" applyProtection="1">
      <alignment horizontal="left" vertical="center"/>
      <protection locked="0"/>
    </xf>
    <xf numFmtId="0" fontId="1" fillId="0" borderId="1" xfId="0" applyFont="1" applyBorder="1" applyAlignment="1" applyProtection="1">
      <alignment horizontal="center" vertical="center"/>
      <protection locked="0"/>
    </xf>
    <xf numFmtId="0" fontId="0" fillId="0" borderId="14" xfId="0" applyFont="1" applyBorder="1" applyAlignment="1">
      <alignment horizontal="center"/>
    </xf>
    <xf numFmtId="0" fontId="0" fillId="0" borderId="15" xfId="0" applyFont="1" applyBorder="1" applyAlignment="1">
      <alignment horizontal="center"/>
    </xf>
    <xf numFmtId="0" fontId="0" fillId="0" borderId="16" xfId="0" applyFont="1" applyBorder="1" applyAlignment="1">
      <alignment horizontal="center"/>
    </xf>
    <xf numFmtId="0" fontId="4" fillId="0" borderId="2" xfId="0" applyFont="1" applyBorder="1" applyAlignment="1" applyProtection="1">
      <alignment horizontal="center" vertical="center"/>
      <protection locked="0"/>
    </xf>
    <xf numFmtId="0" fontId="4" fillId="0" borderId="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178" fontId="12" fillId="0" borderId="7" xfId="54" applyProtection="1">
      <alignment horizontal="right" vertical="center"/>
      <protection locked="0"/>
    </xf>
    <xf numFmtId="178" fontId="12" fillId="0" borderId="1" xfId="54" applyBorder="1" applyProtection="1">
      <alignment horizontal="right" vertical="center"/>
      <protection locked="0"/>
    </xf>
    <xf numFmtId="178" fontId="12" fillId="0" borderId="17" xfId="54" applyBorder="1" applyProtection="1">
      <alignment horizontal="right" vertical="center"/>
      <protection locked="0"/>
    </xf>
    <xf numFmtId="0" fontId="0" fillId="0" borderId="17" xfId="0" applyFont="1" applyBorder="1"/>
    <xf numFmtId="0" fontId="4" fillId="0" borderId="4" xfId="0" applyFont="1" applyBorder="1" applyAlignment="1" applyProtection="1">
      <alignment horizontal="center" vertical="center" wrapText="1"/>
      <protection locked="0"/>
    </xf>
    <xf numFmtId="0" fontId="2" fillId="0" borderId="0" xfId="0" applyFont="1" applyBorder="1" applyAlignment="1">
      <alignment horizontal="right" vertical="center" wrapText="1"/>
    </xf>
    <xf numFmtId="0" fontId="13" fillId="0" borderId="0" xfId="0" applyFont="1" applyBorder="1" applyAlignment="1">
      <alignment horizontal="center" vertical="center"/>
    </xf>
    <xf numFmtId="0" fontId="1" fillId="2" borderId="0" xfId="0" applyFont="1" applyFill="1" applyBorder="1" applyAlignment="1" applyProtection="1">
      <alignment horizontal="left" vertical="center" wrapText="1"/>
      <protection locked="0"/>
    </xf>
    <xf numFmtId="0" fontId="6" fillId="2" borderId="7" xfId="0" applyFont="1" applyFill="1" applyBorder="1" applyAlignment="1" applyProtection="1">
      <alignment vertical="top" wrapText="1"/>
      <protection locked="0"/>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7" xfId="0" applyNumberFormat="1" applyFont="1" applyBorder="1" applyAlignment="1">
      <alignment horizontal="center" vertical="center"/>
    </xf>
    <xf numFmtId="0" fontId="2" fillId="0" borderId="7" xfId="0" applyFont="1" applyBorder="1" applyAlignment="1">
      <alignment horizontal="left" vertical="center" wrapText="1" indent="1"/>
    </xf>
    <xf numFmtId="0" fontId="2" fillId="0" borderId="7" xfId="0" applyFont="1" applyBorder="1" applyAlignment="1">
      <alignment horizontal="left" vertical="center" wrapText="1" indent="2"/>
    </xf>
    <xf numFmtId="0" fontId="1" fillId="0" borderId="4" xfId="0" applyFont="1" applyBorder="1" applyAlignment="1">
      <alignment horizontal="center" vertical="center"/>
    </xf>
    <xf numFmtId="0" fontId="6" fillId="2" borderId="0" xfId="0" applyFont="1" applyFill="1" applyBorder="1" applyAlignment="1">
      <alignment horizontal="left" vertical="center"/>
    </xf>
    <xf numFmtId="0" fontId="14" fillId="0" borderId="7" xfId="0" applyFont="1" applyBorder="1" applyAlignment="1" applyProtection="1">
      <alignment horizontal="center" vertical="center" wrapText="1"/>
      <protection locked="0"/>
    </xf>
    <xf numFmtId="0" fontId="14" fillId="0" borderId="7" xfId="0" applyFont="1" applyBorder="1" applyAlignment="1" applyProtection="1">
      <alignment vertical="top" wrapText="1"/>
      <protection locked="0"/>
    </xf>
    <xf numFmtId="0" fontId="2" fillId="0" borderId="7" xfId="0" applyFont="1" applyBorder="1" applyAlignment="1" applyProtection="1">
      <alignment vertical="center" wrapText="1"/>
      <protection locked="0"/>
    </xf>
    <xf numFmtId="0" fontId="2" fillId="0" borderId="7" xfId="0" applyFont="1" applyBorder="1" applyAlignment="1">
      <alignment horizontal="left" vertical="center"/>
    </xf>
    <xf numFmtId="0" fontId="15" fillId="0" borderId="7" xfId="0" applyFont="1" applyBorder="1" applyAlignment="1">
      <alignment horizontal="center" vertical="center"/>
    </xf>
    <xf numFmtId="0" fontId="15" fillId="0" borderId="7" xfId="0" applyFont="1" applyBorder="1" applyAlignment="1" applyProtection="1">
      <alignment horizontal="center" vertical="center" wrapText="1"/>
      <protection locked="0"/>
    </xf>
    <xf numFmtId="178" fontId="16" fillId="0" borderId="7" xfId="0" applyNumberFormat="1" applyFont="1" applyBorder="1" applyAlignment="1">
      <alignment horizontal="right" vertical="center"/>
    </xf>
    <xf numFmtId="0" fontId="14" fillId="2" borderId="1" xfId="0" applyFont="1" applyFill="1" applyBorder="1" applyAlignment="1">
      <alignment horizontal="center" vertical="center"/>
    </xf>
    <xf numFmtId="0" fontId="14" fillId="0" borderId="2"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14" fillId="2" borderId="6" xfId="0" applyFont="1" applyFill="1" applyBorder="1" applyAlignment="1" applyProtection="1">
      <alignment horizontal="center" vertical="center" wrapText="1"/>
      <protection locked="0"/>
    </xf>
    <xf numFmtId="0" fontId="14" fillId="0" borderId="6" xfId="0" applyFont="1" applyBorder="1" applyAlignment="1" applyProtection="1">
      <alignment horizontal="center" vertical="center"/>
      <protection locked="0"/>
    </xf>
    <xf numFmtId="0" fontId="14" fillId="0" borderId="7" xfId="0" applyFont="1" applyBorder="1" applyAlignment="1" applyProtection="1">
      <alignment horizontal="center" vertical="center"/>
      <protection locked="0"/>
    </xf>
    <xf numFmtId="181" fontId="5" fillId="0" borderId="7" xfId="0" applyNumberFormat="1" applyFont="1" applyBorder="1" applyAlignment="1">
      <alignment horizontal="right" vertical="center"/>
    </xf>
    <xf numFmtId="0" fontId="2" fillId="2" borderId="7" xfId="0" applyFont="1" applyFill="1" applyBorder="1" applyAlignment="1">
      <alignment horizontal="left" vertical="center" wrapText="1" indent="1"/>
    </xf>
    <xf numFmtId="0" fontId="2" fillId="2" borderId="7"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2" fillId="2" borderId="6" xfId="0" applyFont="1" applyFill="1" applyBorder="1" applyAlignment="1">
      <alignment horizontal="left" vertical="center"/>
    </xf>
    <xf numFmtId="0" fontId="2" fillId="2" borderId="7" xfId="0" applyFont="1" applyFill="1" applyBorder="1" applyAlignment="1">
      <alignment horizontal="center" vertical="center"/>
    </xf>
    <xf numFmtId="181" fontId="2" fillId="2" borderId="7" xfId="0" applyNumberFormat="1" applyFont="1" applyFill="1" applyBorder="1" applyAlignment="1">
      <alignment horizontal="right" vertical="center"/>
    </xf>
    <xf numFmtId="0" fontId="6" fillId="0" borderId="7" xfId="0" applyFont="1" applyBorder="1" applyAlignment="1" applyProtection="1">
      <alignment vertical="top" wrapText="1"/>
      <protection locked="0"/>
    </xf>
    <xf numFmtId="0" fontId="1" fillId="0" borderId="4"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protection locked="0"/>
    </xf>
    <xf numFmtId="0" fontId="1" fillId="0" borderId="13"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2" fillId="2" borderId="11" xfId="0" applyFont="1" applyFill="1" applyBorder="1" applyAlignment="1" applyProtection="1">
      <alignment horizontal="right" vertical="center"/>
      <protection locked="0"/>
    </xf>
    <xf numFmtId="0" fontId="2" fillId="0" borderId="7" xfId="0" applyFont="1" applyBorder="1" applyAlignment="1" applyProtection="1">
      <alignment vertical="center"/>
      <protection locked="0"/>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DateTimeStyle"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DateStyle"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PercentStyle" xfId="35"/>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NumberStyle" xfId="52"/>
    <cellStyle name="TextStyle" xfId="53"/>
    <cellStyle name="MoneyStyle" xfId="54"/>
    <cellStyle name="TimeStyle" xfId="55"/>
    <cellStyle name="IntegralNumberStyle" xfId="56"/>
    <cellStyle name="Normal" xfId="57"/>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pageSetUpPr fitToPage="1"/>
  </sheetPr>
  <dimension ref="A1:D37"/>
  <sheetViews>
    <sheetView showGridLines="0" showZeros="0" tabSelected="1" workbookViewId="0">
      <pane ySplit="1" topLeftCell="A2" activePane="bottomLeft" state="frozen"/>
      <selection/>
      <selection pane="bottomLeft" activeCell="D14" sqref="D14:D25"/>
    </sheetView>
  </sheetViews>
  <sheetFormatPr defaultColWidth="8.575" defaultRowHeight="12.75" customHeight="1" outlineLevelCol="3"/>
  <cols>
    <col min="1" max="4" width="41" customWidth="1"/>
  </cols>
  <sheetData>
    <row r="1" customHeight="1" spans="1:4">
      <c r="A1" s="1"/>
      <c r="B1" s="1"/>
      <c r="C1" s="1"/>
      <c r="D1" s="1"/>
    </row>
    <row r="2" ht="15" customHeight="1" spans="1:4">
      <c r="A2" s="48"/>
      <c r="B2" s="48"/>
      <c r="C2" s="48"/>
      <c r="D2" s="65" t="s">
        <v>0</v>
      </c>
    </row>
    <row r="3" ht="41.25" customHeight="1" spans="1:1">
      <c r="A3" s="43" t="str">
        <f>"2025"&amp;"年部门财务收支预算总表"</f>
        <v>2025年部门财务收支预算总表</v>
      </c>
    </row>
    <row r="4" ht="17.25" customHeight="1" spans="1:4">
      <c r="A4" s="46" t="s">
        <v>1</v>
      </c>
      <c r="B4" s="170"/>
      <c r="D4" s="140" t="s">
        <v>2</v>
      </c>
    </row>
    <row r="5" ht="23.25" customHeight="1" spans="1:4">
      <c r="A5" s="171" t="s">
        <v>3</v>
      </c>
      <c r="B5" s="172"/>
      <c r="C5" s="171" t="s">
        <v>4</v>
      </c>
      <c r="D5" s="172"/>
    </row>
    <row r="6" ht="24" customHeight="1" spans="1:4">
      <c r="A6" s="171" t="s">
        <v>5</v>
      </c>
      <c r="B6" s="171" t="s">
        <v>6</v>
      </c>
      <c r="C6" s="171" t="s">
        <v>7</v>
      </c>
      <c r="D6" s="171" t="s">
        <v>6</v>
      </c>
    </row>
    <row r="7" ht="17.25" customHeight="1" spans="1:4">
      <c r="A7" s="173" t="s">
        <v>8</v>
      </c>
      <c r="B7" s="80">
        <v>107712373.81</v>
      </c>
      <c r="C7" s="173" t="s">
        <v>9</v>
      </c>
      <c r="D7" s="80"/>
    </row>
    <row r="8" ht="17.25" customHeight="1" spans="1:4">
      <c r="A8" s="173" t="s">
        <v>10</v>
      </c>
      <c r="B8" s="80"/>
      <c r="C8" s="173" t="s">
        <v>11</v>
      </c>
      <c r="D8" s="80"/>
    </row>
    <row r="9" ht="17.25" customHeight="1" spans="1:4">
      <c r="A9" s="173" t="s">
        <v>12</v>
      </c>
      <c r="B9" s="80"/>
      <c r="C9" s="207" t="s">
        <v>13</v>
      </c>
      <c r="D9" s="80"/>
    </row>
    <row r="10" ht="17.25" customHeight="1" spans="1:4">
      <c r="A10" s="173" t="s">
        <v>14</v>
      </c>
      <c r="B10" s="80"/>
      <c r="C10" s="207" t="s">
        <v>15</v>
      </c>
      <c r="D10" s="80"/>
    </row>
    <row r="11" ht="17.25" customHeight="1" spans="1:4">
      <c r="A11" s="173" t="s">
        <v>16</v>
      </c>
      <c r="B11" s="80"/>
      <c r="C11" s="207" t="s">
        <v>17</v>
      </c>
      <c r="D11" s="80"/>
    </row>
    <row r="12" ht="17.25" customHeight="1" spans="1:4">
      <c r="A12" s="173" t="s">
        <v>18</v>
      </c>
      <c r="B12" s="80"/>
      <c r="C12" s="207" t="s">
        <v>19</v>
      </c>
      <c r="D12" s="80"/>
    </row>
    <row r="13" ht="17.25" customHeight="1" spans="1:4">
      <c r="A13" s="173" t="s">
        <v>20</v>
      </c>
      <c r="B13" s="80"/>
      <c r="C13" s="33" t="s">
        <v>21</v>
      </c>
      <c r="D13" s="80"/>
    </row>
    <row r="14" ht="17.25" customHeight="1" spans="1:4">
      <c r="A14" s="173" t="s">
        <v>22</v>
      </c>
      <c r="B14" s="80"/>
      <c r="C14" s="33" t="s">
        <v>23</v>
      </c>
      <c r="D14" s="80">
        <v>106366373.81</v>
      </c>
    </row>
    <row r="15" ht="17.25" customHeight="1" spans="1:4">
      <c r="A15" s="173" t="s">
        <v>24</v>
      </c>
      <c r="B15" s="80"/>
      <c r="C15" s="33" t="s">
        <v>25</v>
      </c>
      <c r="D15" s="80">
        <v>696000</v>
      </c>
    </row>
    <row r="16" ht="17.25" customHeight="1" spans="1:4">
      <c r="A16" s="173" t="s">
        <v>26</v>
      </c>
      <c r="B16" s="80"/>
      <c r="C16" s="33" t="s">
        <v>27</v>
      </c>
      <c r="D16" s="80"/>
    </row>
    <row r="17" ht="17.25" customHeight="1" spans="1:4">
      <c r="A17" s="174"/>
      <c r="B17" s="80"/>
      <c r="C17" s="33" t="s">
        <v>28</v>
      </c>
      <c r="D17" s="80"/>
    </row>
    <row r="18" ht="17.25" customHeight="1" spans="1:4">
      <c r="A18" s="175"/>
      <c r="B18" s="80"/>
      <c r="C18" s="33" t="s">
        <v>29</v>
      </c>
      <c r="D18" s="80"/>
    </row>
    <row r="19" ht="17.25" customHeight="1" spans="1:4">
      <c r="A19" s="175"/>
      <c r="B19" s="80"/>
      <c r="C19" s="33" t="s">
        <v>30</v>
      </c>
      <c r="D19" s="80"/>
    </row>
    <row r="20" ht="17.25" customHeight="1" spans="1:4">
      <c r="A20" s="175"/>
      <c r="B20" s="80"/>
      <c r="C20" s="33" t="s">
        <v>31</v>
      </c>
      <c r="D20" s="80"/>
    </row>
    <row r="21" ht="17.25" customHeight="1" spans="1:4">
      <c r="A21" s="175"/>
      <c r="B21" s="80"/>
      <c r="C21" s="33" t="s">
        <v>32</v>
      </c>
      <c r="D21" s="80"/>
    </row>
    <row r="22" ht="17.25" customHeight="1" spans="1:4">
      <c r="A22" s="175"/>
      <c r="B22" s="80"/>
      <c r="C22" s="33" t="s">
        <v>33</v>
      </c>
      <c r="D22" s="80"/>
    </row>
    <row r="23" ht="17.25" customHeight="1" spans="1:4">
      <c r="A23" s="175"/>
      <c r="B23" s="80"/>
      <c r="C23" s="33" t="s">
        <v>34</v>
      </c>
      <c r="D23" s="80"/>
    </row>
    <row r="24" ht="17.25" customHeight="1" spans="1:4">
      <c r="A24" s="175"/>
      <c r="B24" s="80"/>
      <c r="C24" s="33" t="s">
        <v>35</v>
      </c>
      <c r="D24" s="80"/>
    </row>
    <row r="25" ht="17.25" customHeight="1" spans="1:4">
      <c r="A25" s="175"/>
      <c r="B25" s="80"/>
      <c r="C25" s="33" t="s">
        <v>36</v>
      </c>
      <c r="D25" s="80">
        <v>650000</v>
      </c>
    </row>
    <row r="26" ht="17.25" customHeight="1" spans="1:4">
      <c r="A26" s="175"/>
      <c r="B26" s="80"/>
      <c r="C26" s="33" t="s">
        <v>37</v>
      </c>
      <c r="D26" s="80"/>
    </row>
    <row r="27" ht="17.25" customHeight="1" spans="1:4">
      <c r="A27" s="175"/>
      <c r="B27" s="80"/>
      <c r="C27" s="174" t="s">
        <v>38</v>
      </c>
      <c r="D27" s="80"/>
    </row>
    <row r="28" ht="17.25" customHeight="1" spans="1:4">
      <c r="A28" s="175"/>
      <c r="B28" s="80"/>
      <c r="C28" s="33" t="s">
        <v>39</v>
      </c>
      <c r="D28" s="80"/>
    </row>
    <row r="29" ht="16.5" customHeight="1" spans="1:4">
      <c r="A29" s="175"/>
      <c r="B29" s="80"/>
      <c r="C29" s="33" t="s">
        <v>40</v>
      </c>
      <c r="D29" s="80"/>
    </row>
    <row r="30" ht="16.5" customHeight="1" spans="1:4">
      <c r="A30" s="175"/>
      <c r="B30" s="80"/>
      <c r="C30" s="174" t="s">
        <v>41</v>
      </c>
      <c r="D30" s="80"/>
    </row>
    <row r="31" ht="17.25" customHeight="1" spans="1:4">
      <c r="A31" s="175"/>
      <c r="B31" s="80"/>
      <c r="C31" s="174" t="s">
        <v>42</v>
      </c>
      <c r="D31" s="80"/>
    </row>
    <row r="32" ht="17.25" customHeight="1" spans="1:4">
      <c r="A32" s="175"/>
      <c r="B32" s="80"/>
      <c r="C32" s="33" t="s">
        <v>43</v>
      </c>
      <c r="D32" s="80"/>
    </row>
    <row r="33" ht="16.5" customHeight="1" spans="1:4">
      <c r="A33" s="175" t="s">
        <v>44</v>
      </c>
      <c r="B33" s="80">
        <v>107712373.81</v>
      </c>
      <c r="C33" s="175" t="s">
        <v>45</v>
      </c>
      <c r="D33" s="80">
        <v>107712373.81</v>
      </c>
    </row>
    <row r="34" ht="16.5" customHeight="1" spans="1:4">
      <c r="A34" s="174" t="s">
        <v>46</v>
      </c>
      <c r="B34" s="80"/>
      <c r="C34" s="174" t="s">
        <v>47</v>
      </c>
      <c r="D34" s="80"/>
    </row>
    <row r="35" ht="16.5" customHeight="1" spans="1:4">
      <c r="A35" s="33" t="s">
        <v>48</v>
      </c>
      <c r="B35" s="80"/>
      <c r="C35" s="33" t="s">
        <v>48</v>
      </c>
      <c r="D35" s="80"/>
    </row>
    <row r="36" ht="16.5" customHeight="1" spans="1:4">
      <c r="A36" s="33" t="s">
        <v>49</v>
      </c>
      <c r="B36" s="80"/>
      <c r="C36" s="33" t="s">
        <v>50</v>
      </c>
      <c r="D36" s="80"/>
    </row>
    <row r="37" ht="16.5" customHeight="1" spans="1:4">
      <c r="A37" s="176" t="s">
        <v>51</v>
      </c>
      <c r="B37" s="80">
        <v>107712373.81</v>
      </c>
      <c r="C37" s="176" t="s">
        <v>52</v>
      </c>
      <c r="D37" s="80">
        <v>107712373.81</v>
      </c>
    </row>
  </sheetData>
  <mergeCells count="4">
    <mergeCell ref="A3:D3"/>
    <mergeCell ref="A4:B4"/>
    <mergeCell ref="A5:B5"/>
    <mergeCell ref="C5:D5"/>
  </mergeCells>
  <printOptions horizontalCentered="1"/>
  <pageMargins left="0.959027777777778" right="0.959027777777778" top="0.71875" bottom="0.71875"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pageSetUpPr fitToPage="1"/>
  </sheetPr>
  <dimension ref="A1:F10"/>
  <sheetViews>
    <sheetView showZeros="0" workbookViewId="0">
      <pane ySplit="1" topLeftCell="A2" activePane="bottomLeft" state="frozen"/>
      <selection/>
      <selection pane="bottomLeft" activeCell="A4" sqref="A4:C4"/>
    </sheetView>
  </sheetViews>
  <sheetFormatPr defaultColWidth="9.14166666666667" defaultRowHeight="14.25" customHeight="1" outlineLevelCol="5"/>
  <cols>
    <col min="1" max="1" width="32.1416666666667" customWidth="1"/>
    <col min="2" max="2" width="20.7083333333333" customWidth="1"/>
    <col min="3" max="3" width="32.1416666666667" customWidth="1"/>
    <col min="4" max="4" width="27.7083333333333" customWidth="1"/>
    <col min="5" max="6" width="36.7083333333333" customWidth="1"/>
  </cols>
  <sheetData>
    <row r="1" customHeight="1" spans="1:6">
      <c r="A1" s="1"/>
      <c r="B1" s="1"/>
      <c r="C1" s="1"/>
      <c r="D1" s="1"/>
      <c r="E1" s="1"/>
      <c r="F1" s="1"/>
    </row>
    <row r="2" ht="12" customHeight="1" spans="1:6">
      <c r="A2" s="119">
        <v>1</v>
      </c>
      <c r="B2" s="120">
        <v>0</v>
      </c>
      <c r="C2" s="119">
        <v>1</v>
      </c>
      <c r="D2" s="121"/>
      <c r="E2" s="121"/>
      <c r="F2" s="118" t="s">
        <v>534</v>
      </c>
    </row>
    <row r="3" ht="42" customHeight="1" spans="1:6">
      <c r="A3" s="122" t="str">
        <f>"2025"&amp;"年部门政府性基金预算支出预算表"</f>
        <v>2025年部门政府性基金预算支出预算表</v>
      </c>
      <c r="B3" s="122" t="s">
        <v>535</v>
      </c>
      <c r="C3" s="123"/>
      <c r="D3" s="124"/>
      <c r="E3" s="124"/>
      <c r="F3" s="124"/>
    </row>
    <row r="4" ht="13.5" customHeight="1" spans="1:6">
      <c r="A4" s="5" t="s">
        <v>1</v>
      </c>
      <c r="B4" s="5" t="s">
        <v>536</v>
      </c>
      <c r="C4" s="119"/>
      <c r="D4" s="121"/>
      <c r="E4" s="121"/>
      <c r="F4" s="118" t="s">
        <v>2</v>
      </c>
    </row>
    <row r="5" ht="19.5" customHeight="1" spans="1:6">
      <c r="A5" s="125" t="s">
        <v>190</v>
      </c>
      <c r="B5" s="126" t="s">
        <v>73</v>
      </c>
      <c r="C5" s="125" t="s">
        <v>74</v>
      </c>
      <c r="D5" s="11" t="s">
        <v>537</v>
      </c>
      <c r="E5" s="12"/>
      <c r="F5" s="13"/>
    </row>
    <row r="6" ht="18.75" customHeight="1" spans="1:6">
      <c r="A6" s="127"/>
      <c r="B6" s="128"/>
      <c r="C6" s="127"/>
      <c r="D6" s="16" t="s">
        <v>56</v>
      </c>
      <c r="E6" s="11" t="s">
        <v>76</v>
      </c>
      <c r="F6" s="16" t="s">
        <v>77</v>
      </c>
    </row>
    <row r="7" ht="18.75" customHeight="1" spans="1:6">
      <c r="A7" s="69">
        <v>1</v>
      </c>
      <c r="B7" s="129" t="s">
        <v>84</v>
      </c>
      <c r="C7" s="69">
        <v>3</v>
      </c>
      <c r="D7" s="130">
        <v>4</v>
      </c>
      <c r="E7" s="130">
        <v>5</v>
      </c>
      <c r="F7" s="130">
        <v>6</v>
      </c>
    </row>
    <row r="8" ht="21" customHeight="1" spans="1:6">
      <c r="A8" s="31"/>
      <c r="B8" s="31"/>
      <c r="C8" s="31"/>
      <c r="D8" s="80"/>
      <c r="E8" s="80"/>
      <c r="F8" s="80"/>
    </row>
    <row r="9" ht="18.75" customHeight="1" spans="1:6">
      <c r="A9" s="131" t="s">
        <v>179</v>
      </c>
      <c r="B9" s="131" t="s">
        <v>179</v>
      </c>
      <c r="C9" s="132" t="s">
        <v>179</v>
      </c>
      <c r="D9" s="80"/>
      <c r="E9" s="80"/>
      <c r="F9" s="80"/>
    </row>
    <row r="10" customHeight="1" spans="1:1">
      <c r="A10" t="s">
        <v>538</v>
      </c>
    </row>
  </sheetData>
  <mergeCells count="7">
    <mergeCell ref="A3:F3"/>
    <mergeCell ref="A4:C4"/>
    <mergeCell ref="D5:F5"/>
    <mergeCell ref="A9:C9"/>
    <mergeCell ref="A5:A6"/>
    <mergeCell ref="B5:B6"/>
    <mergeCell ref="C5:C6"/>
  </mergeCells>
  <printOptions horizontalCentered="1"/>
  <pageMargins left="0.36875" right="0.36875" top="0.559027777777778" bottom="0.559027777777778" header="0.479166666666667" footer="0.479166666666667"/>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pageSetUpPr fitToPage="1"/>
  </sheetPr>
  <dimension ref="A1:S11"/>
  <sheetViews>
    <sheetView showZeros="0" workbookViewId="0">
      <pane ySplit="1" topLeftCell="A2" activePane="bottomLeft" state="frozen"/>
      <selection/>
      <selection pane="bottomLeft" activeCell="A4" sqref="A4:H4"/>
    </sheetView>
  </sheetViews>
  <sheetFormatPr defaultColWidth="9.14166666666667" defaultRowHeight="14.25" customHeight="1"/>
  <cols>
    <col min="1" max="2" width="32.575" customWidth="1"/>
    <col min="3" max="3" width="41.1416666666667" customWidth="1"/>
    <col min="4" max="4" width="21.7083333333333" customWidth="1"/>
    <col min="5" max="5" width="35.2833333333333" customWidth="1"/>
    <col min="6" max="6" width="7.70833333333333" customWidth="1"/>
    <col min="7" max="7" width="11.1416666666667" customWidth="1"/>
    <col min="8" max="8" width="13.2833333333333" customWidth="1"/>
    <col min="9" max="18" width="20" customWidth="1"/>
    <col min="19" max="19" width="19.85" customWidth="1"/>
  </cols>
  <sheetData>
    <row r="1" customHeight="1" spans="1:19">
      <c r="A1" s="1"/>
      <c r="B1" s="1"/>
      <c r="C1" s="1"/>
      <c r="D1" s="1"/>
      <c r="E1" s="1"/>
      <c r="F1" s="1"/>
      <c r="G1" s="1"/>
      <c r="H1" s="1"/>
      <c r="I1" s="1"/>
      <c r="J1" s="1"/>
      <c r="K1" s="1"/>
      <c r="L1" s="1"/>
      <c r="M1" s="1"/>
      <c r="N1" s="1"/>
      <c r="O1" s="1"/>
      <c r="P1" s="1"/>
      <c r="Q1" s="1"/>
      <c r="R1" s="1"/>
      <c r="S1" s="1"/>
    </row>
    <row r="2" ht="15.75" customHeight="1" spans="2:19">
      <c r="B2" s="84"/>
      <c r="C2" s="84"/>
      <c r="R2" s="3"/>
      <c r="S2" s="3" t="s">
        <v>539</v>
      </c>
    </row>
    <row r="3" ht="41.25" customHeight="1" spans="1:19">
      <c r="A3" s="73" t="str">
        <f>"2025"&amp;"年部门政府采购预算表"</f>
        <v>2025年部门政府采购预算表</v>
      </c>
      <c r="B3" s="67"/>
      <c r="C3" s="67"/>
      <c r="D3" s="4"/>
      <c r="E3" s="4"/>
      <c r="F3" s="4"/>
      <c r="G3" s="4"/>
      <c r="H3" s="4"/>
      <c r="I3" s="4"/>
      <c r="J3" s="4"/>
      <c r="K3" s="4"/>
      <c r="L3" s="4"/>
      <c r="M3" s="67"/>
      <c r="N3" s="4"/>
      <c r="O3" s="4"/>
      <c r="P3" s="67"/>
      <c r="Q3" s="4"/>
      <c r="R3" s="67"/>
      <c r="S3" s="67"/>
    </row>
    <row r="4" ht="18.75" customHeight="1" spans="1:19">
      <c r="A4" s="111" t="s">
        <v>1</v>
      </c>
      <c r="B4" s="86"/>
      <c r="C4" s="86"/>
      <c r="D4" s="7"/>
      <c r="E4" s="7"/>
      <c r="F4" s="7"/>
      <c r="G4" s="7"/>
      <c r="H4" s="7"/>
      <c r="I4" s="7"/>
      <c r="J4" s="7"/>
      <c r="K4" s="7"/>
      <c r="L4" s="7"/>
      <c r="R4" s="8"/>
      <c r="S4" s="118" t="s">
        <v>2</v>
      </c>
    </row>
    <row r="5" ht="15.75" customHeight="1" spans="1:19">
      <c r="A5" s="10" t="s">
        <v>189</v>
      </c>
      <c r="B5" s="87" t="s">
        <v>190</v>
      </c>
      <c r="C5" s="87" t="s">
        <v>540</v>
      </c>
      <c r="D5" s="88" t="s">
        <v>541</v>
      </c>
      <c r="E5" s="88" t="s">
        <v>542</v>
      </c>
      <c r="F5" s="88" t="s">
        <v>543</v>
      </c>
      <c r="G5" s="88" t="s">
        <v>544</v>
      </c>
      <c r="H5" s="88" t="s">
        <v>545</v>
      </c>
      <c r="I5" s="101" t="s">
        <v>197</v>
      </c>
      <c r="J5" s="101"/>
      <c r="K5" s="101"/>
      <c r="L5" s="101"/>
      <c r="M5" s="102"/>
      <c r="N5" s="101"/>
      <c r="O5" s="101"/>
      <c r="P5" s="81"/>
      <c r="Q5" s="101"/>
      <c r="R5" s="102"/>
      <c r="S5" s="82"/>
    </row>
    <row r="6" ht="17.25" customHeight="1" spans="1:19">
      <c r="A6" s="15"/>
      <c r="B6" s="89"/>
      <c r="C6" s="89"/>
      <c r="D6" s="90"/>
      <c r="E6" s="90"/>
      <c r="F6" s="90"/>
      <c r="G6" s="90"/>
      <c r="H6" s="90"/>
      <c r="I6" s="90" t="s">
        <v>56</v>
      </c>
      <c r="J6" s="90" t="s">
        <v>59</v>
      </c>
      <c r="K6" s="90" t="s">
        <v>546</v>
      </c>
      <c r="L6" s="90" t="s">
        <v>547</v>
      </c>
      <c r="M6" s="103" t="s">
        <v>548</v>
      </c>
      <c r="N6" s="104" t="s">
        <v>549</v>
      </c>
      <c r="O6" s="104"/>
      <c r="P6" s="109"/>
      <c r="Q6" s="104"/>
      <c r="R6" s="110"/>
      <c r="S6" s="91"/>
    </row>
    <row r="7" ht="54" customHeight="1" spans="1:19">
      <c r="A7" s="18"/>
      <c r="B7" s="91"/>
      <c r="C7" s="91"/>
      <c r="D7" s="92"/>
      <c r="E7" s="92"/>
      <c r="F7" s="92"/>
      <c r="G7" s="92"/>
      <c r="H7" s="92"/>
      <c r="I7" s="92"/>
      <c r="J7" s="92" t="s">
        <v>58</v>
      </c>
      <c r="K7" s="92"/>
      <c r="L7" s="92"/>
      <c r="M7" s="105"/>
      <c r="N7" s="92" t="s">
        <v>58</v>
      </c>
      <c r="O7" s="92" t="s">
        <v>65</v>
      </c>
      <c r="P7" s="91" t="s">
        <v>66</v>
      </c>
      <c r="Q7" s="92" t="s">
        <v>67</v>
      </c>
      <c r="R7" s="105" t="s">
        <v>68</v>
      </c>
      <c r="S7" s="91" t="s">
        <v>69</v>
      </c>
    </row>
    <row r="8" ht="18" customHeight="1" spans="1:19">
      <c r="A8" s="112">
        <v>1</v>
      </c>
      <c r="B8" s="112" t="s">
        <v>84</v>
      </c>
      <c r="C8" s="113">
        <v>3</v>
      </c>
      <c r="D8" s="113">
        <v>4</v>
      </c>
      <c r="E8" s="112">
        <v>5</v>
      </c>
      <c r="F8" s="112">
        <v>6</v>
      </c>
      <c r="G8" s="112">
        <v>7</v>
      </c>
      <c r="H8" s="112">
        <v>8</v>
      </c>
      <c r="I8" s="112">
        <v>9</v>
      </c>
      <c r="J8" s="112">
        <v>10</v>
      </c>
      <c r="K8" s="112">
        <v>11</v>
      </c>
      <c r="L8" s="112">
        <v>12</v>
      </c>
      <c r="M8" s="112">
        <v>13</v>
      </c>
      <c r="N8" s="112">
        <v>14</v>
      </c>
      <c r="O8" s="112">
        <v>15</v>
      </c>
      <c r="P8" s="112">
        <v>16</v>
      </c>
      <c r="Q8" s="112">
        <v>17</v>
      </c>
      <c r="R8" s="112">
        <v>18</v>
      </c>
      <c r="S8" s="112">
        <v>19</v>
      </c>
    </row>
    <row r="9" ht="21" customHeight="1" spans="1:19">
      <c r="A9" s="93"/>
      <c r="B9" s="94"/>
      <c r="C9" s="94"/>
      <c r="D9" s="95"/>
      <c r="E9" s="95"/>
      <c r="F9" s="95"/>
      <c r="G9" s="114"/>
      <c r="H9" s="80"/>
      <c r="I9" s="80"/>
      <c r="J9" s="80"/>
      <c r="K9" s="80"/>
      <c r="L9" s="80"/>
      <c r="M9" s="80"/>
      <c r="N9" s="80"/>
      <c r="O9" s="80"/>
      <c r="P9" s="80"/>
      <c r="Q9" s="80"/>
      <c r="R9" s="80"/>
      <c r="S9" s="80"/>
    </row>
    <row r="10" ht="21" customHeight="1" spans="1:19">
      <c r="A10" s="96" t="s">
        <v>179</v>
      </c>
      <c r="B10" s="97"/>
      <c r="C10" s="97"/>
      <c r="D10" s="98"/>
      <c r="E10" s="98"/>
      <c r="F10" s="98"/>
      <c r="G10" s="115"/>
      <c r="H10" s="80"/>
      <c r="I10" s="80"/>
      <c r="J10" s="80"/>
      <c r="K10" s="80"/>
      <c r="L10" s="80"/>
      <c r="M10" s="80"/>
      <c r="N10" s="80"/>
      <c r="O10" s="80"/>
      <c r="P10" s="80"/>
      <c r="Q10" s="80"/>
      <c r="R10" s="80"/>
      <c r="S10" s="80"/>
    </row>
    <row r="11" ht="21" customHeight="1" spans="1:19">
      <c r="A11" s="111" t="s">
        <v>550</v>
      </c>
      <c r="B11" s="5"/>
      <c r="C11" s="5"/>
      <c r="D11" s="111"/>
      <c r="E11" s="111"/>
      <c r="F11" s="111"/>
      <c r="G11" s="116"/>
      <c r="H11" s="117"/>
      <c r="I11" s="117"/>
      <c r="J11" s="117"/>
      <c r="K11" s="117"/>
      <c r="L11" s="117"/>
      <c r="M11" s="117"/>
      <c r="N11" s="117"/>
      <c r="O11" s="117"/>
      <c r="P11" s="117"/>
      <c r="Q11" s="117"/>
      <c r="R11" s="117"/>
      <c r="S11" s="117"/>
    </row>
  </sheetData>
  <mergeCells count="19">
    <mergeCell ref="A3:S3"/>
    <mergeCell ref="A4:H4"/>
    <mergeCell ref="I5:S5"/>
    <mergeCell ref="N6:S6"/>
    <mergeCell ref="A10:G10"/>
    <mergeCell ref="A11:S11"/>
    <mergeCell ref="A5:A7"/>
    <mergeCell ref="B5:B7"/>
    <mergeCell ref="C5:C7"/>
    <mergeCell ref="D5:D7"/>
    <mergeCell ref="E5:E7"/>
    <mergeCell ref="F5:F7"/>
    <mergeCell ref="G5:G7"/>
    <mergeCell ref="H5:H7"/>
    <mergeCell ref="I6:I7"/>
    <mergeCell ref="J6:J7"/>
    <mergeCell ref="K6:K7"/>
    <mergeCell ref="L6:L7"/>
    <mergeCell ref="M6:M7"/>
  </mergeCells>
  <printOptions horizontalCentered="1"/>
  <pageMargins left="0.959027777777778" right="0.959027777777778" top="0.71875" bottom="0.71875"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pageSetUpPr fitToPage="1"/>
  </sheetPr>
  <dimension ref="A1:T11"/>
  <sheetViews>
    <sheetView showZeros="0" workbookViewId="0">
      <pane ySplit="1" topLeftCell="A2" activePane="bottomLeft" state="frozen"/>
      <selection/>
      <selection pane="bottomLeft" activeCell="C18" sqref="C18"/>
    </sheetView>
  </sheetViews>
  <sheetFormatPr defaultColWidth="9.14166666666667" defaultRowHeight="14.25" customHeight="1"/>
  <cols>
    <col min="1" max="5" width="39.1416666666667" customWidth="1"/>
    <col min="6" max="6" width="27.575" customWidth="1"/>
    <col min="7" max="7" width="28.575" customWidth="1"/>
    <col min="8" max="8" width="28.1416666666667" customWidth="1"/>
    <col min="9" max="9" width="39.1416666666667" customWidth="1"/>
    <col min="10" max="18" width="20.425" customWidth="1"/>
    <col min="19" max="20" width="20.2833333333333" customWidth="1"/>
  </cols>
  <sheetData>
    <row r="1" customHeight="1" spans="1:20">
      <c r="A1" s="1"/>
      <c r="B1" s="1"/>
      <c r="C1" s="1"/>
      <c r="D1" s="1"/>
      <c r="E1" s="1"/>
      <c r="F1" s="1"/>
      <c r="G1" s="1"/>
      <c r="H1" s="1"/>
      <c r="I1" s="1"/>
      <c r="J1" s="1"/>
      <c r="K1" s="1"/>
      <c r="L1" s="1"/>
      <c r="M1" s="1"/>
      <c r="N1" s="1"/>
      <c r="O1" s="1"/>
      <c r="P1" s="1"/>
      <c r="Q1" s="1"/>
      <c r="R1" s="1"/>
      <c r="S1" s="1"/>
      <c r="T1" s="1"/>
    </row>
    <row r="2" ht="16.5" customHeight="1" spans="1:20">
      <c r="A2" s="77"/>
      <c r="B2" s="84"/>
      <c r="C2" s="84"/>
      <c r="D2" s="84"/>
      <c r="E2" s="84"/>
      <c r="F2" s="84"/>
      <c r="G2" s="84"/>
      <c r="H2" s="77"/>
      <c r="I2" s="77"/>
      <c r="J2" s="77"/>
      <c r="K2" s="77"/>
      <c r="L2" s="77"/>
      <c r="M2" s="77"/>
      <c r="N2" s="99"/>
      <c r="O2" s="77"/>
      <c r="P2" s="77"/>
      <c r="Q2" s="84"/>
      <c r="R2" s="77"/>
      <c r="S2" s="107"/>
      <c r="T2" s="107" t="s">
        <v>551</v>
      </c>
    </row>
    <row r="3" ht="41.25" customHeight="1" spans="1:20">
      <c r="A3" s="73" t="str">
        <f>"2025"&amp;"年部门政府购买服务预算表"</f>
        <v>2025年部门政府购买服务预算表</v>
      </c>
      <c r="B3" s="67"/>
      <c r="C3" s="67"/>
      <c r="D3" s="67"/>
      <c r="E3" s="67"/>
      <c r="F3" s="67"/>
      <c r="G3" s="67"/>
      <c r="H3" s="85"/>
      <c r="I3" s="85"/>
      <c r="J3" s="85"/>
      <c r="K3" s="85"/>
      <c r="L3" s="85"/>
      <c r="M3" s="85"/>
      <c r="N3" s="100"/>
      <c r="O3" s="85"/>
      <c r="P3" s="85"/>
      <c r="Q3" s="67"/>
      <c r="R3" s="85"/>
      <c r="S3" s="100"/>
      <c r="T3" s="67"/>
    </row>
    <row r="4" ht="22.5" customHeight="1" spans="1:20">
      <c r="A4" s="74" t="s">
        <v>1</v>
      </c>
      <c r="B4" s="86"/>
      <c r="C4" s="86"/>
      <c r="D4" s="86"/>
      <c r="E4" s="86"/>
      <c r="F4" s="86"/>
      <c r="G4" s="86"/>
      <c r="H4" s="75"/>
      <c r="I4" s="75"/>
      <c r="J4" s="75"/>
      <c r="K4" s="75"/>
      <c r="L4" s="75"/>
      <c r="M4" s="75"/>
      <c r="N4" s="99"/>
      <c r="O4" s="77"/>
      <c r="P4" s="77"/>
      <c r="Q4" s="84"/>
      <c r="R4" s="77"/>
      <c r="S4" s="108"/>
      <c r="T4" s="107" t="s">
        <v>2</v>
      </c>
    </row>
    <row r="5" ht="24" customHeight="1" spans="1:20">
      <c r="A5" s="10" t="s">
        <v>189</v>
      </c>
      <c r="B5" s="87" t="s">
        <v>190</v>
      </c>
      <c r="C5" s="87" t="s">
        <v>540</v>
      </c>
      <c r="D5" s="87" t="s">
        <v>552</v>
      </c>
      <c r="E5" s="87" t="s">
        <v>553</v>
      </c>
      <c r="F5" s="87" t="s">
        <v>554</v>
      </c>
      <c r="G5" s="87" t="s">
        <v>555</v>
      </c>
      <c r="H5" s="88" t="s">
        <v>556</v>
      </c>
      <c r="I5" s="88" t="s">
        <v>557</v>
      </c>
      <c r="J5" s="101" t="s">
        <v>197</v>
      </c>
      <c r="K5" s="101"/>
      <c r="L5" s="101"/>
      <c r="M5" s="101"/>
      <c r="N5" s="102"/>
      <c r="O5" s="101"/>
      <c r="P5" s="101"/>
      <c r="Q5" s="81"/>
      <c r="R5" s="101"/>
      <c r="S5" s="102"/>
      <c r="T5" s="82"/>
    </row>
    <row r="6" ht="24" customHeight="1" spans="1:20">
      <c r="A6" s="15"/>
      <c r="B6" s="89"/>
      <c r="C6" s="89"/>
      <c r="D6" s="89"/>
      <c r="E6" s="89"/>
      <c r="F6" s="89"/>
      <c r="G6" s="89"/>
      <c r="H6" s="90"/>
      <c r="I6" s="90"/>
      <c r="J6" s="90" t="s">
        <v>56</v>
      </c>
      <c r="K6" s="90" t="s">
        <v>59</v>
      </c>
      <c r="L6" s="90" t="s">
        <v>546</v>
      </c>
      <c r="M6" s="90" t="s">
        <v>547</v>
      </c>
      <c r="N6" s="103" t="s">
        <v>548</v>
      </c>
      <c r="O6" s="104" t="s">
        <v>549</v>
      </c>
      <c r="P6" s="104"/>
      <c r="Q6" s="109"/>
      <c r="R6" s="104"/>
      <c r="S6" s="110"/>
      <c r="T6" s="91"/>
    </row>
    <row r="7" ht="54" customHeight="1" spans="1:20">
      <c r="A7" s="18"/>
      <c r="B7" s="91"/>
      <c r="C7" s="91"/>
      <c r="D7" s="91"/>
      <c r="E7" s="91"/>
      <c r="F7" s="91"/>
      <c r="G7" s="91"/>
      <c r="H7" s="92"/>
      <c r="I7" s="92"/>
      <c r="J7" s="92"/>
      <c r="K7" s="92" t="s">
        <v>58</v>
      </c>
      <c r="L7" s="92"/>
      <c r="M7" s="92"/>
      <c r="N7" s="105"/>
      <c r="O7" s="92" t="s">
        <v>58</v>
      </c>
      <c r="P7" s="92" t="s">
        <v>65</v>
      </c>
      <c r="Q7" s="91" t="s">
        <v>66</v>
      </c>
      <c r="R7" s="92" t="s">
        <v>67</v>
      </c>
      <c r="S7" s="105" t="s">
        <v>68</v>
      </c>
      <c r="T7" s="91" t="s">
        <v>69</v>
      </c>
    </row>
    <row r="8" ht="17.25" customHeight="1" spans="1:20">
      <c r="A8" s="19">
        <v>1</v>
      </c>
      <c r="B8" s="91">
        <v>2</v>
      </c>
      <c r="C8" s="19">
        <v>3</v>
      </c>
      <c r="D8" s="19">
        <v>4</v>
      </c>
      <c r="E8" s="91">
        <v>5</v>
      </c>
      <c r="F8" s="19">
        <v>6</v>
      </c>
      <c r="G8" s="19">
        <v>7</v>
      </c>
      <c r="H8" s="91">
        <v>8</v>
      </c>
      <c r="I8" s="19">
        <v>9</v>
      </c>
      <c r="J8" s="19">
        <v>10</v>
      </c>
      <c r="K8" s="91">
        <v>11</v>
      </c>
      <c r="L8" s="19">
        <v>12</v>
      </c>
      <c r="M8" s="19">
        <v>13</v>
      </c>
      <c r="N8" s="91">
        <v>14</v>
      </c>
      <c r="O8" s="19">
        <v>15</v>
      </c>
      <c r="P8" s="19">
        <v>16</v>
      </c>
      <c r="Q8" s="91">
        <v>17</v>
      </c>
      <c r="R8" s="19">
        <v>18</v>
      </c>
      <c r="S8" s="19">
        <v>19</v>
      </c>
      <c r="T8" s="19">
        <v>20</v>
      </c>
    </row>
    <row r="9" ht="21" customHeight="1" spans="1:20">
      <c r="A9" s="93"/>
      <c r="B9" s="94"/>
      <c r="C9" s="94"/>
      <c r="D9" s="94"/>
      <c r="E9" s="94"/>
      <c r="F9" s="94"/>
      <c r="G9" s="94"/>
      <c r="H9" s="95"/>
      <c r="I9" s="95"/>
      <c r="J9" s="80"/>
      <c r="K9" s="80"/>
      <c r="L9" s="80"/>
      <c r="M9" s="80"/>
      <c r="N9" s="80"/>
      <c r="O9" s="80"/>
      <c r="P9" s="80"/>
      <c r="Q9" s="80"/>
      <c r="R9" s="80"/>
      <c r="S9" s="80"/>
      <c r="T9" s="80"/>
    </row>
    <row r="10" ht="21" customHeight="1" spans="1:20">
      <c r="A10" s="96" t="s">
        <v>179</v>
      </c>
      <c r="B10" s="97"/>
      <c r="C10" s="97"/>
      <c r="D10" s="97"/>
      <c r="E10" s="97"/>
      <c r="F10" s="97"/>
      <c r="G10" s="97"/>
      <c r="H10" s="98"/>
      <c r="I10" s="106"/>
      <c r="J10" s="80"/>
      <c r="K10" s="80"/>
      <c r="L10" s="80"/>
      <c r="M10" s="80"/>
      <c r="N10" s="80"/>
      <c r="O10" s="80"/>
      <c r="P10" s="80"/>
      <c r="Q10" s="80"/>
      <c r="R10" s="80"/>
      <c r="S10" s="80"/>
      <c r="T10" s="80"/>
    </row>
    <row r="11" customHeight="1" spans="1:1">
      <c r="A11" t="s">
        <v>558</v>
      </c>
    </row>
  </sheetData>
  <mergeCells count="19">
    <mergeCell ref="A3:T3"/>
    <mergeCell ref="A4:I4"/>
    <mergeCell ref="J5:T5"/>
    <mergeCell ref="O6:T6"/>
    <mergeCell ref="A10:I10"/>
    <mergeCell ref="A5:A7"/>
    <mergeCell ref="B5:B7"/>
    <mergeCell ref="C5:C7"/>
    <mergeCell ref="D5:D7"/>
    <mergeCell ref="E5:E7"/>
    <mergeCell ref="F5:F7"/>
    <mergeCell ref="G5:G7"/>
    <mergeCell ref="H5:H7"/>
    <mergeCell ref="I5:I7"/>
    <mergeCell ref="J6:J7"/>
    <mergeCell ref="K6:K7"/>
    <mergeCell ref="L6:L7"/>
    <mergeCell ref="M6:M7"/>
    <mergeCell ref="N6:N7"/>
  </mergeCells>
  <printOptions horizontalCentered="1"/>
  <pageMargins left="0.959027777777778" right="0.959027777777778" top="0.71875" bottom="0.71875"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pageSetUpPr fitToPage="1"/>
  </sheetPr>
  <dimension ref="A1:X9"/>
  <sheetViews>
    <sheetView showZeros="0" topLeftCell="C1" workbookViewId="0">
      <pane ySplit="1" topLeftCell="A2" activePane="bottomLeft" state="frozen"/>
      <selection/>
      <selection pane="bottomLeft" activeCell="A4" sqref="A4:I4"/>
    </sheetView>
  </sheetViews>
  <sheetFormatPr defaultColWidth="9.14166666666667" defaultRowHeight="14.25" customHeight="1"/>
  <cols>
    <col min="1" max="1" width="37.7083333333333" customWidth="1"/>
    <col min="2" max="24" width="20" customWidth="1"/>
  </cols>
  <sheetData>
    <row r="1" customHeight="1" spans="1:24">
      <c r="A1" s="1"/>
      <c r="B1" s="1"/>
      <c r="C1" s="1"/>
      <c r="D1" s="1"/>
      <c r="E1" s="1"/>
      <c r="F1" s="1"/>
      <c r="G1" s="1"/>
      <c r="H1" s="1"/>
      <c r="I1" s="1"/>
      <c r="J1" s="1"/>
      <c r="K1" s="1"/>
      <c r="L1" s="1"/>
      <c r="M1" s="1"/>
      <c r="N1" s="1"/>
      <c r="O1" s="1"/>
      <c r="P1" s="1"/>
      <c r="Q1" s="1"/>
      <c r="R1" s="1"/>
      <c r="S1" s="1"/>
      <c r="T1" s="1"/>
      <c r="U1" s="1"/>
      <c r="V1" s="1"/>
      <c r="W1" s="1"/>
      <c r="X1" s="1"/>
    </row>
    <row r="2" ht="17.25" customHeight="1" spans="4:24">
      <c r="D2" s="72"/>
      <c r="W2" s="3"/>
      <c r="X2" s="3" t="s">
        <v>559</v>
      </c>
    </row>
    <row r="3" ht="41.25" customHeight="1" spans="1:24">
      <c r="A3" s="73" t="str">
        <f>"2025"&amp;"年对下转移支付预算表"</f>
        <v>2025年对下转移支付预算表</v>
      </c>
      <c r="B3" s="4"/>
      <c r="C3" s="4"/>
      <c r="D3" s="4"/>
      <c r="E3" s="4"/>
      <c r="F3" s="4"/>
      <c r="G3" s="4"/>
      <c r="H3" s="4"/>
      <c r="I3" s="4"/>
      <c r="J3" s="4"/>
      <c r="K3" s="4"/>
      <c r="L3" s="4"/>
      <c r="M3" s="4"/>
      <c r="N3" s="4"/>
      <c r="O3" s="4"/>
      <c r="P3" s="4"/>
      <c r="Q3" s="4"/>
      <c r="R3" s="4"/>
      <c r="S3" s="4"/>
      <c r="T3" s="4"/>
      <c r="U3" s="4"/>
      <c r="V3" s="4"/>
      <c r="W3" s="67"/>
      <c r="X3" s="67"/>
    </row>
    <row r="4" ht="18" customHeight="1" spans="1:24">
      <c r="A4" s="74" t="s">
        <v>1</v>
      </c>
      <c r="B4" s="75"/>
      <c r="C4" s="75"/>
      <c r="D4" s="76"/>
      <c r="E4" s="77"/>
      <c r="F4" s="77"/>
      <c r="G4" s="77"/>
      <c r="H4" s="77"/>
      <c r="I4" s="77"/>
      <c r="W4" s="8"/>
      <c r="X4" s="8" t="s">
        <v>2</v>
      </c>
    </row>
    <row r="5" ht="19.5" customHeight="1" spans="1:24">
      <c r="A5" s="28" t="s">
        <v>560</v>
      </c>
      <c r="B5" s="11" t="s">
        <v>197</v>
      </c>
      <c r="C5" s="12"/>
      <c r="D5" s="12"/>
      <c r="E5" s="11" t="s">
        <v>561</v>
      </c>
      <c r="F5" s="12"/>
      <c r="G5" s="12"/>
      <c r="H5" s="12"/>
      <c r="I5" s="12"/>
      <c r="J5" s="12"/>
      <c r="K5" s="12"/>
      <c r="L5" s="12"/>
      <c r="M5" s="12"/>
      <c r="N5" s="12"/>
      <c r="O5" s="12"/>
      <c r="P5" s="12"/>
      <c r="Q5" s="12"/>
      <c r="R5" s="12"/>
      <c r="S5" s="12"/>
      <c r="T5" s="12"/>
      <c r="U5" s="12"/>
      <c r="V5" s="12"/>
      <c r="W5" s="81"/>
      <c r="X5" s="82"/>
    </row>
    <row r="6" ht="40.5" customHeight="1" spans="1:24">
      <c r="A6" s="19"/>
      <c r="B6" s="29" t="s">
        <v>56</v>
      </c>
      <c r="C6" s="10" t="s">
        <v>59</v>
      </c>
      <c r="D6" s="78" t="s">
        <v>546</v>
      </c>
      <c r="E6" s="50" t="s">
        <v>562</v>
      </c>
      <c r="F6" s="50" t="s">
        <v>563</v>
      </c>
      <c r="G6" s="50" t="s">
        <v>564</v>
      </c>
      <c r="H6" s="50" t="s">
        <v>565</v>
      </c>
      <c r="I6" s="50" t="s">
        <v>566</v>
      </c>
      <c r="J6" s="50" t="s">
        <v>567</v>
      </c>
      <c r="K6" s="50" t="s">
        <v>568</v>
      </c>
      <c r="L6" s="50" t="s">
        <v>569</v>
      </c>
      <c r="M6" s="50" t="s">
        <v>570</v>
      </c>
      <c r="N6" s="50" t="s">
        <v>571</v>
      </c>
      <c r="O6" s="50" t="s">
        <v>572</v>
      </c>
      <c r="P6" s="50" t="s">
        <v>573</v>
      </c>
      <c r="Q6" s="50" t="s">
        <v>574</v>
      </c>
      <c r="R6" s="50" t="s">
        <v>575</v>
      </c>
      <c r="S6" s="50" t="s">
        <v>576</v>
      </c>
      <c r="T6" s="50" t="s">
        <v>577</v>
      </c>
      <c r="U6" s="50" t="s">
        <v>578</v>
      </c>
      <c r="V6" s="50" t="s">
        <v>579</v>
      </c>
      <c r="W6" s="50" t="s">
        <v>580</v>
      </c>
      <c r="X6" s="83" t="s">
        <v>581</v>
      </c>
    </row>
    <row r="7" ht="19.5" customHeight="1" spans="1:24">
      <c r="A7" s="20">
        <v>1</v>
      </c>
      <c r="B7" s="20">
        <v>2</v>
      </c>
      <c r="C7" s="20">
        <v>3</v>
      </c>
      <c r="D7" s="79">
        <v>4</v>
      </c>
      <c r="E7" s="38">
        <v>5</v>
      </c>
      <c r="F7" s="20">
        <v>6</v>
      </c>
      <c r="G7" s="20">
        <v>7</v>
      </c>
      <c r="H7" s="79">
        <v>8</v>
      </c>
      <c r="I7" s="20">
        <v>9</v>
      </c>
      <c r="J7" s="20">
        <v>10</v>
      </c>
      <c r="K7" s="20">
        <v>11</v>
      </c>
      <c r="L7" s="79">
        <v>12</v>
      </c>
      <c r="M7" s="20">
        <v>13</v>
      </c>
      <c r="N7" s="20">
        <v>14</v>
      </c>
      <c r="O7" s="20">
        <v>15</v>
      </c>
      <c r="P7" s="79">
        <v>16</v>
      </c>
      <c r="Q7" s="20">
        <v>17</v>
      </c>
      <c r="R7" s="20">
        <v>18</v>
      </c>
      <c r="S7" s="20">
        <v>19</v>
      </c>
      <c r="T7" s="79">
        <v>20</v>
      </c>
      <c r="U7" s="79">
        <v>21</v>
      </c>
      <c r="V7" s="79">
        <v>22</v>
      </c>
      <c r="W7" s="38">
        <v>23</v>
      </c>
      <c r="X7" s="38">
        <v>24</v>
      </c>
    </row>
    <row r="8" ht="19.5" customHeight="1" spans="1:24">
      <c r="A8" s="30"/>
      <c r="B8" s="80"/>
      <c r="C8" s="80"/>
      <c r="D8" s="80"/>
      <c r="E8" s="80"/>
      <c r="F8" s="80"/>
      <c r="G8" s="80"/>
      <c r="H8" s="80"/>
      <c r="I8" s="80"/>
      <c r="J8" s="80"/>
      <c r="K8" s="80"/>
      <c r="L8" s="80"/>
      <c r="M8" s="80"/>
      <c r="N8" s="80"/>
      <c r="O8" s="80"/>
      <c r="P8" s="80"/>
      <c r="Q8" s="80"/>
      <c r="R8" s="80"/>
      <c r="S8" s="80"/>
      <c r="T8" s="80"/>
      <c r="U8" s="80"/>
      <c r="V8" s="80"/>
      <c r="W8" s="80"/>
      <c r="X8" s="80"/>
    </row>
    <row r="9" customHeight="1" spans="1:1">
      <c r="A9" t="s">
        <v>582</v>
      </c>
    </row>
  </sheetData>
  <mergeCells count="5">
    <mergeCell ref="A3:X3"/>
    <mergeCell ref="A4:I4"/>
    <mergeCell ref="B5:D5"/>
    <mergeCell ref="E5:X5"/>
    <mergeCell ref="A5:A6"/>
  </mergeCells>
  <printOptions horizontalCentered="1"/>
  <pageMargins left="0.959027777777778" right="0.959027777777778" top="0.71875" bottom="0.71875"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pageSetUpPr fitToPage="1"/>
  </sheetPr>
  <dimension ref="A1:J8"/>
  <sheetViews>
    <sheetView showZeros="0" workbookViewId="0">
      <pane ySplit="1" topLeftCell="A2" activePane="bottomLeft" state="frozen"/>
      <selection/>
      <selection pane="bottomLeft" activeCell="A18" sqref="A18"/>
    </sheetView>
  </sheetViews>
  <sheetFormatPr defaultColWidth="9.14166666666667" defaultRowHeight="12" customHeight="1" outlineLevelRow="7"/>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18.85" customWidth="1"/>
  </cols>
  <sheetData>
    <row r="1" customHeight="1" spans="1:10">
      <c r="A1" s="1"/>
      <c r="B1" s="1"/>
      <c r="C1" s="1"/>
      <c r="D1" s="1"/>
      <c r="E1" s="1"/>
      <c r="F1" s="1"/>
      <c r="G1" s="1"/>
      <c r="H1" s="1"/>
      <c r="I1" s="1"/>
      <c r="J1" s="1"/>
    </row>
    <row r="2" ht="16.5" customHeight="1" spans="10:10">
      <c r="J2" s="3" t="s">
        <v>583</v>
      </c>
    </row>
    <row r="3" ht="41.25" customHeight="1" spans="1:10">
      <c r="A3" s="66" t="str">
        <f>"2025"&amp;"年市对下转移支付绩效目标表"</f>
        <v>2025年市对下转移支付绩效目标表</v>
      </c>
      <c r="B3" s="4"/>
      <c r="C3" s="4"/>
      <c r="D3" s="4"/>
      <c r="E3" s="4"/>
      <c r="F3" s="67"/>
      <c r="G3" s="4"/>
      <c r="H3" s="67"/>
      <c r="I3" s="67"/>
      <c r="J3" s="4"/>
    </row>
    <row r="4" ht="17.25" customHeight="1" spans="1:1">
      <c r="A4" s="5" t="s">
        <v>1</v>
      </c>
    </row>
    <row r="5" ht="44.25" customHeight="1" spans="1:10">
      <c r="A5" s="68" t="s">
        <v>560</v>
      </c>
      <c r="B5" s="68" t="s">
        <v>310</v>
      </c>
      <c r="C5" s="68" t="s">
        <v>311</v>
      </c>
      <c r="D5" s="68" t="s">
        <v>312</v>
      </c>
      <c r="E5" s="68" t="s">
        <v>313</v>
      </c>
      <c r="F5" s="69" t="s">
        <v>314</v>
      </c>
      <c r="G5" s="68" t="s">
        <v>315</v>
      </c>
      <c r="H5" s="69" t="s">
        <v>316</v>
      </c>
      <c r="I5" s="69" t="s">
        <v>317</v>
      </c>
      <c r="J5" s="68" t="s">
        <v>318</v>
      </c>
    </row>
    <row r="6" ht="14.25" customHeight="1" spans="1:10">
      <c r="A6" s="68">
        <v>1</v>
      </c>
      <c r="B6" s="68">
        <v>2</v>
      </c>
      <c r="C6" s="68">
        <v>3</v>
      </c>
      <c r="D6" s="68">
        <v>4</v>
      </c>
      <c r="E6" s="68">
        <v>5</v>
      </c>
      <c r="F6" s="69">
        <v>6</v>
      </c>
      <c r="G6" s="68">
        <v>7</v>
      </c>
      <c r="H6" s="69">
        <v>8</v>
      </c>
      <c r="I6" s="69">
        <v>9</v>
      </c>
      <c r="J6" s="68">
        <v>10</v>
      </c>
    </row>
    <row r="7" ht="42" customHeight="1" spans="1:10">
      <c r="A7" s="30"/>
      <c r="B7" s="70"/>
      <c r="C7" s="70"/>
      <c r="D7" s="70"/>
      <c r="E7" s="71"/>
      <c r="F7" s="22"/>
      <c r="G7" s="71"/>
      <c r="H7" s="22"/>
      <c r="I7" s="22"/>
      <c r="J7" s="71"/>
    </row>
    <row r="8" customHeight="1" spans="1:1">
      <c r="A8" t="s">
        <v>584</v>
      </c>
    </row>
  </sheetData>
  <mergeCells count="2">
    <mergeCell ref="A3:J3"/>
    <mergeCell ref="A4:H4"/>
  </mergeCells>
  <printOptions horizontalCentered="1"/>
  <pageMargins left="0.959027777777778" right="0.959027777777778" top="0.71875" bottom="0.71875"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pageSetUpPr fitToPage="1"/>
  </sheetPr>
  <dimension ref="A1:I10"/>
  <sheetViews>
    <sheetView showZeros="0" workbookViewId="0">
      <pane ySplit="1" topLeftCell="A2" activePane="bottomLeft" state="frozen"/>
      <selection/>
      <selection pane="bottomLeft" activeCell="A16" sqref="A16"/>
    </sheetView>
  </sheetViews>
  <sheetFormatPr defaultColWidth="10.425" defaultRowHeight="14.25" customHeight="1"/>
  <cols>
    <col min="1" max="3" width="33.7083333333333" customWidth="1"/>
    <col min="4" max="4" width="45.575" customWidth="1"/>
    <col min="5" max="5" width="27.575" customWidth="1"/>
    <col min="6" max="6" width="21.7083333333333" customWidth="1"/>
    <col min="7" max="9" width="26.2833333333333" customWidth="1"/>
  </cols>
  <sheetData>
    <row r="1" customHeight="1" spans="1:9">
      <c r="A1" s="1"/>
      <c r="B1" s="1"/>
      <c r="C1" s="1"/>
      <c r="D1" s="1"/>
      <c r="E1" s="1"/>
      <c r="F1" s="1"/>
      <c r="G1" s="1"/>
      <c r="H1" s="1"/>
      <c r="I1" s="1"/>
    </row>
    <row r="2" customHeight="1" spans="1:9">
      <c r="A2" s="40" t="s">
        <v>585</v>
      </c>
      <c r="B2" s="41"/>
      <c r="C2" s="41"/>
      <c r="D2" s="42"/>
      <c r="E2" s="42"/>
      <c r="F2" s="42"/>
      <c r="G2" s="41"/>
      <c r="H2" s="41"/>
      <c r="I2" s="42"/>
    </row>
    <row r="3" ht="41.25" customHeight="1" spans="1:9">
      <c r="A3" s="43" t="str">
        <f>"2025"&amp;"年新增资产配置预算表"</f>
        <v>2025年新增资产配置预算表</v>
      </c>
      <c r="B3" s="44"/>
      <c r="C3" s="44"/>
      <c r="D3" s="45"/>
      <c r="E3" s="45"/>
      <c r="F3" s="45"/>
      <c r="G3" s="44"/>
      <c r="H3" s="44"/>
      <c r="I3" s="45"/>
    </row>
    <row r="4" customHeight="1" spans="1:9">
      <c r="A4" s="46" t="s">
        <v>1</v>
      </c>
      <c r="B4" s="47"/>
      <c r="C4" s="47"/>
      <c r="D4" s="48"/>
      <c r="F4" s="45"/>
      <c r="G4" s="44"/>
      <c r="H4" s="44"/>
      <c r="I4" s="65" t="s">
        <v>2</v>
      </c>
    </row>
    <row r="5" ht="28.5" customHeight="1" spans="1:9">
      <c r="A5" s="49" t="s">
        <v>189</v>
      </c>
      <c r="B5" s="50" t="s">
        <v>190</v>
      </c>
      <c r="C5" s="51" t="s">
        <v>586</v>
      </c>
      <c r="D5" s="49" t="s">
        <v>587</v>
      </c>
      <c r="E5" s="49" t="s">
        <v>588</v>
      </c>
      <c r="F5" s="49" t="s">
        <v>589</v>
      </c>
      <c r="G5" s="50" t="s">
        <v>590</v>
      </c>
      <c r="H5" s="38"/>
      <c r="I5" s="49"/>
    </row>
    <row r="6" ht="21" customHeight="1" spans="1:9">
      <c r="A6" s="51"/>
      <c r="B6" s="52"/>
      <c r="C6" s="52"/>
      <c r="D6" s="53"/>
      <c r="E6" s="52"/>
      <c r="F6" s="52"/>
      <c r="G6" s="50" t="s">
        <v>544</v>
      </c>
      <c r="H6" s="50" t="s">
        <v>591</v>
      </c>
      <c r="I6" s="50" t="s">
        <v>592</v>
      </c>
    </row>
    <row r="7" ht="17.25" customHeight="1" spans="1:9">
      <c r="A7" s="54" t="s">
        <v>83</v>
      </c>
      <c r="B7" s="55"/>
      <c r="C7" s="56" t="s">
        <v>84</v>
      </c>
      <c r="D7" s="54" t="s">
        <v>85</v>
      </c>
      <c r="E7" s="57" t="s">
        <v>86</v>
      </c>
      <c r="F7" s="54" t="s">
        <v>87</v>
      </c>
      <c r="G7" s="56" t="s">
        <v>88</v>
      </c>
      <c r="H7" s="21" t="s">
        <v>89</v>
      </c>
      <c r="I7" s="57" t="s">
        <v>90</v>
      </c>
    </row>
    <row r="8" ht="19.5" customHeight="1" spans="1:9">
      <c r="A8" s="58"/>
      <c r="B8" s="33"/>
      <c r="C8" s="33"/>
      <c r="D8" s="30"/>
      <c r="E8" s="31"/>
      <c r="F8" s="21"/>
      <c r="G8" s="59"/>
      <c r="H8" s="60"/>
      <c r="I8" s="60"/>
    </row>
    <row r="9" ht="19.5" customHeight="1" spans="1:9">
      <c r="A9" s="61" t="s">
        <v>56</v>
      </c>
      <c r="B9" s="62"/>
      <c r="C9" s="62"/>
      <c r="D9" s="63"/>
      <c r="E9" s="64"/>
      <c r="F9" s="64"/>
      <c r="G9" s="59"/>
      <c r="H9" s="60"/>
      <c r="I9" s="60"/>
    </row>
    <row r="10" customHeight="1" spans="1:1">
      <c r="A10" t="s">
        <v>593</v>
      </c>
    </row>
  </sheetData>
  <mergeCells count="11">
    <mergeCell ref="A2:I2"/>
    <mergeCell ref="A3:I3"/>
    <mergeCell ref="A4:C4"/>
    <mergeCell ref="G5:I5"/>
    <mergeCell ref="A9:F9"/>
    <mergeCell ref="A5:A6"/>
    <mergeCell ref="B5:B6"/>
    <mergeCell ref="C5:C6"/>
    <mergeCell ref="D5:D6"/>
    <mergeCell ref="E5:E6"/>
    <mergeCell ref="F5:F6"/>
  </mergeCells>
  <pageMargins left="0.669444444444445" right="0.669444444444445" top="0.71875" bottom="0.71875" header="0.279166666666667" footer="0.279166666666667"/>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pageSetUpPr fitToPage="1"/>
  </sheetPr>
  <dimension ref="A1:K12"/>
  <sheetViews>
    <sheetView showZeros="0" workbookViewId="0">
      <pane ySplit="1" topLeftCell="A2" activePane="bottomLeft" state="frozen"/>
      <selection/>
      <selection pane="bottomLeft" activeCell="B12" sqref="B12"/>
    </sheetView>
  </sheetViews>
  <sheetFormatPr defaultColWidth="9.14166666666667" defaultRowHeight="14.25" customHeight="1"/>
  <cols>
    <col min="1" max="1" width="19.2833333333333" customWidth="1"/>
    <col min="2" max="2" width="33.85" customWidth="1"/>
    <col min="3" max="3" width="23.85" customWidth="1"/>
    <col min="4" max="4" width="11.1416666666667" customWidth="1"/>
    <col min="5" max="5" width="17.7083333333333" customWidth="1"/>
    <col min="6" max="6" width="9.85" customWidth="1"/>
    <col min="7" max="7" width="17.7083333333333" customWidth="1"/>
    <col min="8" max="11" width="23.1416666666667" customWidth="1"/>
  </cols>
  <sheetData>
    <row r="1" customHeight="1" spans="1:11">
      <c r="A1" s="1"/>
      <c r="B1" s="1"/>
      <c r="C1" s="1"/>
      <c r="D1" s="1"/>
      <c r="E1" s="1"/>
      <c r="F1" s="1"/>
      <c r="G1" s="1"/>
      <c r="H1" s="1"/>
      <c r="I1" s="1"/>
      <c r="J1" s="1"/>
      <c r="K1" s="1"/>
    </row>
    <row r="2" customHeight="1" spans="4:11">
      <c r="D2" s="2"/>
      <c r="E2" s="2"/>
      <c r="F2" s="2"/>
      <c r="G2" s="2"/>
      <c r="K2" s="3" t="s">
        <v>594</v>
      </c>
    </row>
    <row r="3" ht="41.25" customHeight="1" spans="1:11">
      <c r="A3" s="4" t="str">
        <f>"2025"&amp;"年上级转移支付补助项目支出预算表"</f>
        <v>2025年上级转移支付补助项目支出预算表</v>
      </c>
      <c r="B3" s="4"/>
      <c r="C3" s="4"/>
      <c r="D3" s="4"/>
      <c r="E3" s="4"/>
      <c r="F3" s="4"/>
      <c r="G3" s="4"/>
      <c r="H3" s="4"/>
      <c r="I3" s="4"/>
      <c r="J3" s="4"/>
      <c r="K3" s="4"/>
    </row>
    <row r="4" ht="13.5" customHeight="1" spans="1:11">
      <c r="A4" s="5" t="s">
        <v>1</v>
      </c>
      <c r="B4" s="6"/>
      <c r="C4" s="6"/>
      <c r="D4" s="6"/>
      <c r="E4" s="6"/>
      <c r="F4" s="6"/>
      <c r="G4" s="6"/>
      <c r="H4" s="7"/>
      <c r="I4" s="7"/>
      <c r="J4" s="7"/>
      <c r="K4" s="8" t="s">
        <v>2</v>
      </c>
    </row>
    <row r="5" ht="21.75" customHeight="1" spans="1:11">
      <c r="A5" s="9" t="s">
        <v>265</v>
      </c>
      <c r="B5" s="9" t="s">
        <v>192</v>
      </c>
      <c r="C5" s="9" t="s">
        <v>266</v>
      </c>
      <c r="D5" s="10" t="s">
        <v>193</v>
      </c>
      <c r="E5" s="10" t="s">
        <v>194</v>
      </c>
      <c r="F5" s="10" t="s">
        <v>267</v>
      </c>
      <c r="G5" s="10" t="s">
        <v>268</v>
      </c>
      <c r="H5" s="28" t="s">
        <v>56</v>
      </c>
      <c r="I5" s="11" t="s">
        <v>595</v>
      </c>
      <c r="J5" s="12"/>
      <c r="K5" s="13"/>
    </row>
    <row r="6" ht="21.75" customHeight="1" spans="1:11">
      <c r="A6" s="14"/>
      <c r="B6" s="14"/>
      <c r="C6" s="14"/>
      <c r="D6" s="15"/>
      <c r="E6" s="15"/>
      <c r="F6" s="15"/>
      <c r="G6" s="15"/>
      <c r="H6" s="29"/>
      <c r="I6" s="10" t="s">
        <v>59</v>
      </c>
      <c r="J6" s="10" t="s">
        <v>60</v>
      </c>
      <c r="K6" s="10" t="s">
        <v>61</v>
      </c>
    </row>
    <row r="7" ht="40.5" customHeight="1" spans="1:11">
      <c r="A7" s="17"/>
      <c r="B7" s="17"/>
      <c r="C7" s="17"/>
      <c r="D7" s="18"/>
      <c r="E7" s="18"/>
      <c r="F7" s="18"/>
      <c r="G7" s="18"/>
      <c r="H7" s="19"/>
      <c r="I7" s="18" t="s">
        <v>58</v>
      </c>
      <c r="J7" s="18"/>
      <c r="K7" s="18"/>
    </row>
    <row r="8" ht="15" customHeight="1" spans="1:11">
      <c r="A8" s="20">
        <v>1</v>
      </c>
      <c r="B8" s="20">
        <v>2</v>
      </c>
      <c r="C8" s="20">
        <v>3</v>
      </c>
      <c r="D8" s="20">
        <v>4</v>
      </c>
      <c r="E8" s="20">
        <v>5</v>
      </c>
      <c r="F8" s="20">
        <v>6</v>
      </c>
      <c r="G8" s="20">
        <v>7</v>
      </c>
      <c r="H8" s="20">
        <v>8</v>
      </c>
      <c r="I8" s="20">
        <v>9</v>
      </c>
      <c r="J8" s="38">
        <v>10</v>
      </c>
      <c r="K8" s="38">
        <v>11</v>
      </c>
    </row>
    <row r="9" ht="18.75" customHeight="1" spans="1:11">
      <c r="A9" s="30"/>
      <c r="B9" s="31"/>
      <c r="C9" s="30"/>
      <c r="D9" s="30"/>
      <c r="E9" s="30"/>
      <c r="F9" s="30"/>
      <c r="G9" s="30"/>
      <c r="H9" s="32"/>
      <c r="I9" s="39"/>
      <c r="J9" s="39"/>
      <c r="K9" s="32"/>
    </row>
    <row r="10" ht="18.75" customHeight="1" spans="1:11">
      <c r="A10" s="33"/>
      <c r="B10" s="31"/>
      <c r="C10" s="31"/>
      <c r="D10" s="31"/>
      <c r="E10" s="31"/>
      <c r="F10" s="31"/>
      <c r="G10" s="31"/>
      <c r="H10" s="34"/>
      <c r="I10" s="34"/>
      <c r="J10" s="34"/>
      <c r="K10" s="32"/>
    </row>
    <row r="11" ht="18.75" customHeight="1" spans="1:11">
      <c r="A11" s="35" t="s">
        <v>179</v>
      </c>
      <c r="B11" s="36"/>
      <c r="C11" s="36"/>
      <c r="D11" s="36"/>
      <c r="E11" s="36"/>
      <c r="F11" s="36"/>
      <c r="G11" s="37"/>
      <c r="H11" s="34"/>
      <c r="I11" s="34"/>
      <c r="J11" s="34"/>
      <c r="K11" s="32"/>
    </row>
    <row r="12" customHeight="1" spans="1:1">
      <c r="A12" t="s">
        <v>596</v>
      </c>
    </row>
  </sheetData>
  <mergeCells count="15">
    <mergeCell ref="A3:K3"/>
    <mergeCell ref="A4:G4"/>
    <mergeCell ref="I5:K5"/>
    <mergeCell ref="A11:G11"/>
    <mergeCell ref="A5:A7"/>
    <mergeCell ref="B5:B7"/>
    <mergeCell ref="C5:C7"/>
    <mergeCell ref="D5:D7"/>
    <mergeCell ref="E5:E7"/>
    <mergeCell ref="F5:F7"/>
    <mergeCell ref="G5:G7"/>
    <mergeCell ref="H5:H7"/>
    <mergeCell ref="I6:I7"/>
    <mergeCell ref="J6:J7"/>
    <mergeCell ref="K6:K7"/>
  </mergeCells>
  <printOptions horizontalCentered="1"/>
  <pageMargins left="0.36875" right="0.36875" top="0.559027777777778" bottom="0.559027777777778" header="0.479166666666667" footer="0.479166666666667"/>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pageSetUpPr fitToPage="1"/>
  </sheetPr>
  <dimension ref="A1:G23"/>
  <sheetViews>
    <sheetView showZeros="0" workbookViewId="0">
      <pane ySplit="1" topLeftCell="A2" activePane="bottomLeft" state="frozen"/>
      <selection/>
      <selection pane="bottomLeft" activeCell="K14" sqref="K14"/>
    </sheetView>
  </sheetViews>
  <sheetFormatPr defaultColWidth="9.14166666666667" defaultRowHeight="14.25" customHeight="1" outlineLevelCol="6"/>
  <cols>
    <col min="1" max="1" width="25.75" customWidth="1"/>
    <col min="2" max="2" width="14.125" customWidth="1"/>
    <col min="3" max="3" width="41.125" customWidth="1"/>
    <col min="4" max="4" width="13.25" customWidth="1"/>
    <col min="5" max="7" width="16" customWidth="1"/>
  </cols>
  <sheetData>
    <row r="1" customHeight="1" spans="1:7">
      <c r="A1" s="1"/>
      <c r="B1" s="1"/>
      <c r="C1" s="1"/>
      <c r="D1" s="1"/>
      <c r="E1" s="1"/>
      <c r="F1" s="1"/>
      <c r="G1" s="1"/>
    </row>
    <row r="2" ht="13.5" customHeight="1" spans="4:7">
      <c r="D2" s="2"/>
      <c r="G2" s="3" t="s">
        <v>597</v>
      </c>
    </row>
    <row r="3" ht="41.25" customHeight="1" spans="1:7">
      <c r="A3" s="4" t="str">
        <f>"2025"&amp;"年部门项目中期规划预算表"</f>
        <v>2025年部门项目中期规划预算表</v>
      </c>
      <c r="B3" s="4"/>
      <c r="C3" s="4"/>
      <c r="D3" s="4"/>
      <c r="E3" s="4"/>
      <c r="F3" s="4"/>
      <c r="G3" s="4"/>
    </row>
    <row r="4" ht="13.5" customHeight="1" spans="1:7">
      <c r="A4" s="5" t="s">
        <v>1</v>
      </c>
      <c r="B4" s="6"/>
      <c r="C4" s="6"/>
      <c r="D4" s="6"/>
      <c r="E4" s="7"/>
      <c r="F4" s="7"/>
      <c r="G4" s="8" t="s">
        <v>2</v>
      </c>
    </row>
    <row r="5" ht="21.75" customHeight="1" spans="1:7">
      <c r="A5" s="9" t="s">
        <v>266</v>
      </c>
      <c r="B5" s="9" t="s">
        <v>265</v>
      </c>
      <c r="C5" s="9" t="s">
        <v>192</v>
      </c>
      <c r="D5" s="10" t="s">
        <v>598</v>
      </c>
      <c r="E5" s="11" t="s">
        <v>59</v>
      </c>
      <c r="F5" s="12"/>
      <c r="G5" s="13"/>
    </row>
    <row r="6" ht="21.75" customHeight="1" spans="1:7">
      <c r="A6" s="14"/>
      <c r="B6" s="14"/>
      <c r="C6" s="14"/>
      <c r="D6" s="15"/>
      <c r="E6" s="16" t="str">
        <f>"2025"&amp;"年"</f>
        <v>2025年</v>
      </c>
      <c r="F6" s="10" t="str">
        <f>("2025"+1)&amp;"年"</f>
        <v>2026年</v>
      </c>
      <c r="G6" s="10" t="str">
        <f>("2025"+2)&amp;"年"</f>
        <v>2027年</v>
      </c>
    </row>
    <row r="7" ht="40.5" customHeight="1" spans="1:7">
      <c r="A7" s="17"/>
      <c r="B7" s="17"/>
      <c r="C7" s="17"/>
      <c r="D7" s="18"/>
      <c r="E7" s="19"/>
      <c r="F7" s="18" t="s">
        <v>58</v>
      </c>
      <c r="G7" s="18"/>
    </row>
    <row r="8" ht="24" customHeight="1" spans="1:7">
      <c r="A8" s="20">
        <v>1</v>
      </c>
      <c r="B8" s="20">
        <v>2</v>
      </c>
      <c r="C8" s="20">
        <v>3</v>
      </c>
      <c r="D8" s="20">
        <v>4</v>
      </c>
      <c r="E8" s="20">
        <v>5</v>
      </c>
      <c r="F8" s="20">
        <v>6</v>
      </c>
      <c r="G8" s="20">
        <v>7</v>
      </c>
    </row>
    <row r="9" ht="24" customHeight="1" spans="1:7">
      <c r="A9" s="20" t="s">
        <v>71</v>
      </c>
      <c r="B9" s="21" t="s">
        <v>599</v>
      </c>
      <c r="C9" s="22" t="s">
        <v>273</v>
      </c>
      <c r="D9" s="23" t="s">
        <v>600</v>
      </c>
      <c r="E9" s="24">
        <v>20000</v>
      </c>
      <c r="F9" s="24">
        <v>38000</v>
      </c>
      <c r="G9" s="24">
        <v>38000</v>
      </c>
    </row>
    <row r="10" ht="24" customHeight="1" spans="1:7">
      <c r="A10" s="20" t="s">
        <v>71</v>
      </c>
      <c r="B10" s="21" t="s">
        <v>601</v>
      </c>
      <c r="C10" s="22" t="s">
        <v>301</v>
      </c>
      <c r="D10" s="23" t="s">
        <v>600</v>
      </c>
      <c r="E10" s="24">
        <v>2000</v>
      </c>
      <c r="F10" s="24">
        <v>2000</v>
      </c>
      <c r="G10" s="24">
        <v>2000</v>
      </c>
    </row>
    <row r="11" ht="24" customHeight="1" spans="1:7">
      <c r="A11" s="20" t="s">
        <v>71</v>
      </c>
      <c r="B11" s="21" t="s">
        <v>601</v>
      </c>
      <c r="C11" s="22" t="s">
        <v>304</v>
      </c>
      <c r="D11" s="23" t="s">
        <v>600</v>
      </c>
      <c r="E11" s="24">
        <v>15000</v>
      </c>
      <c r="F11" s="24">
        <v>50000</v>
      </c>
      <c r="G11" s="24">
        <v>50000</v>
      </c>
    </row>
    <row r="12" ht="24" customHeight="1" spans="1:7">
      <c r="A12" s="20" t="s">
        <v>71</v>
      </c>
      <c r="B12" s="21" t="s">
        <v>601</v>
      </c>
      <c r="C12" s="22" t="s">
        <v>308</v>
      </c>
      <c r="D12" s="23" t="s">
        <v>600</v>
      </c>
      <c r="E12" s="24">
        <v>50000</v>
      </c>
      <c r="F12" s="24">
        <v>50000</v>
      </c>
      <c r="G12" s="24">
        <v>50000</v>
      </c>
    </row>
    <row r="13" ht="24" customHeight="1" spans="1:7">
      <c r="A13" s="20" t="s">
        <v>71</v>
      </c>
      <c r="B13" s="21" t="s">
        <v>602</v>
      </c>
      <c r="C13" s="22" t="s">
        <v>292</v>
      </c>
      <c r="D13" s="23" t="s">
        <v>600</v>
      </c>
      <c r="E13" s="24">
        <v>1550000</v>
      </c>
      <c r="F13" s="24">
        <v>1650000</v>
      </c>
      <c r="G13" s="24">
        <v>1700000</v>
      </c>
    </row>
    <row r="14" ht="24" customHeight="1" spans="1:7">
      <c r="A14" s="20" t="s">
        <v>71</v>
      </c>
      <c r="B14" s="21" t="s">
        <v>602</v>
      </c>
      <c r="C14" s="22" t="s">
        <v>294</v>
      </c>
      <c r="D14" s="23" t="s">
        <v>600</v>
      </c>
      <c r="E14" s="24">
        <v>27500000</v>
      </c>
      <c r="F14" s="24">
        <v>33500000</v>
      </c>
      <c r="G14" s="24">
        <v>40000000</v>
      </c>
    </row>
    <row r="15" ht="24" customHeight="1" spans="1:7">
      <c r="A15" s="20" t="s">
        <v>71</v>
      </c>
      <c r="B15" s="21" t="s">
        <v>602</v>
      </c>
      <c r="C15" s="22" t="s">
        <v>296</v>
      </c>
      <c r="D15" s="23" t="s">
        <v>600</v>
      </c>
      <c r="E15" s="24">
        <v>2500000</v>
      </c>
      <c r="F15" s="24">
        <v>2500000</v>
      </c>
      <c r="G15" s="24">
        <v>2500000</v>
      </c>
    </row>
    <row r="16" ht="24" customHeight="1" spans="1:7">
      <c r="A16" s="20" t="s">
        <v>71</v>
      </c>
      <c r="B16" s="21" t="s">
        <v>602</v>
      </c>
      <c r="C16" s="22" t="s">
        <v>296</v>
      </c>
      <c r="D16" s="23" t="s">
        <v>600</v>
      </c>
      <c r="E16" s="24">
        <v>10000000</v>
      </c>
      <c r="F16" s="24">
        <v>13000000</v>
      </c>
      <c r="G16" s="24">
        <v>15000000</v>
      </c>
    </row>
    <row r="17" ht="24" customHeight="1" spans="1:7">
      <c r="A17" s="20" t="s">
        <v>71</v>
      </c>
      <c r="B17" s="21" t="s">
        <v>599</v>
      </c>
      <c r="C17" s="22" t="s">
        <v>277</v>
      </c>
      <c r="D17" s="23" t="s">
        <v>600</v>
      </c>
      <c r="E17" s="24">
        <v>772462</v>
      </c>
      <c r="F17" s="24">
        <v>800000</v>
      </c>
      <c r="G17" s="24">
        <v>800000</v>
      </c>
    </row>
    <row r="18" ht="24" customHeight="1" spans="1:7">
      <c r="A18" s="20" t="s">
        <v>71</v>
      </c>
      <c r="B18" s="21" t="s">
        <v>599</v>
      </c>
      <c r="C18" s="22" t="s">
        <v>279</v>
      </c>
      <c r="D18" s="23" t="s">
        <v>600</v>
      </c>
      <c r="E18" s="24">
        <v>889655.81</v>
      </c>
      <c r="F18" s="24">
        <v>2000000</v>
      </c>
      <c r="G18" s="24">
        <v>5000000</v>
      </c>
    </row>
    <row r="19" ht="24" customHeight="1" spans="1:7">
      <c r="A19" s="20" t="s">
        <v>71</v>
      </c>
      <c r="B19" s="21" t="s">
        <v>599</v>
      </c>
      <c r="C19" s="22" t="s">
        <v>281</v>
      </c>
      <c r="D19" s="23" t="s">
        <v>600</v>
      </c>
      <c r="E19" s="24">
        <v>14000000</v>
      </c>
      <c r="F19" s="24">
        <v>15200000</v>
      </c>
      <c r="G19" s="24">
        <v>17500000</v>
      </c>
    </row>
    <row r="20" ht="24" customHeight="1" spans="1:7">
      <c r="A20" s="20" t="s">
        <v>71</v>
      </c>
      <c r="B20" s="21" t="s">
        <v>599</v>
      </c>
      <c r="C20" s="22" t="s">
        <v>281</v>
      </c>
      <c r="D20" s="23" t="s">
        <v>600</v>
      </c>
      <c r="E20" s="24">
        <v>38000000</v>
      </c>
      <c r="F20" s="24">
        <v>42000000</v>
      </c>
      <c r="G20" s="24">
        <v>46500000</v>
      </c>
    </row>
    <row r="21" ht="24" customHeight="1" spans="1:7">
      <c r="A21" s="20" t="s">
        <v>71</v>
      </c>
      <c r="B21" s="21" t="s">
        <v>599</v>
      </c>
      <c r="C21" s="22" t="s">
        <v>281</v>
      </c>
      <c r="D21" s="23" t="s">
        <v>600</v>
      </c>
      <c r="E21" s="24">
        <v>3500000</v>
      </c>
      <c r="F21" s="24">
        <v>3800000</v>
      </c>
      <c r="G21" s="24">
        <v>4000000</v>
      </c>
    </row>
    <row r="22" ht="24" customHeight="1" spans="1:7">
      <c r="A22" s="20" t="s">
        <v>71</v>
      </c>
      <c r="B22" s="21" t="s">
        <v>599</v>
      </c>
      <c r="C22" s="22" t="s">
        <v>287</v>
      </c>
      <c r="D22" s="23" t="s">
        <v>600</v>
      </c>
      <c r="E22" s="24">
        <v>130000</v>
      </c>
      <c r="F22" s="24">
        <v>0</v>
      </c>
      <c r="G22" s="24">
        <v>0</v>
      </c>
    </row>
    <row r="23" ht="24" customHeight="1" spans="1:7">
      <c r="A23" s="25" t="s">
        <v>56</v>
      </c>
      <c r="B23" s="26" t="s">
        <v>603</v>
      </c>
      <c r="C23" s="26"/>
      <c r="D23" s="27"/>
      <c r="E23" s="24">
        <f>SUM(E9:E22)</f>
        <v>98929117.81</v>
      </c>
      <c r="F23" s="24">
        <v>114590000</v>
      </c>
      <c r="G23" s="24">
        <v>133140000</v>
      </c>
    </row>
  </sheetData>
  <mergeCells count="11">
    <mergeCell ref="A3:G3"/>
    <mergeCell ref="A4:D4"/>
    <mergeCell ref="E5:G5"/>
    <mergeCell ref="A23:D23"/>
    <mergeCell ref="A5:A7"/>
    <mergeCell ref="B5:B7"/>
    <mergeCell ref="C5:C7"/>
    <mergeCell ref="D5:D7"/>
    <mergeCell ref="E6:E7"/>
    <mergeCell ref="F6:F7"/>
    <mergeCell ref="G6:G7"/>
  </mergeCells>
  <printOptions horizontalCentered="1"/>
  <pageMargins left="0.36875" right="0.36875" top="0.559027777777778" bottom="0.559027777777778" header="0.479166666666667" footer="0.479166666666667"/>
  <pageSetup paperSize="9" scale="5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pageSetUpPr fitToPage="1"/>
  </sheetPr>
  <dimension ref="A1:S10"/>
  <sheetViews>
    <sheetView showGridLines="0" showZeros="0" workbookViewId="0">
      <pane ySplit="1" topLeftCell="A2" activePane="bottomLeft" state="frozen"/>
      <selection/>
      <selection pane="bottomLeft" activeCell="A4" sqref="A4:B4"/>
    </sheetView>
  </sheetViews>
  <sheetFormatPr defaultColWidth="8.575" defaultRowHeight="12.75" customHeight="1"/>
  <cols>
    <col min="1" max="1" width="15.8916666666667" customWidth="1"/>
    <col min="2" max="2" width="35" customWidth="1"/>
    <col min="3" max="19" width="22" customWidth="1"/>
  </cols>
  <sheetData>
    <row r="1" customHeight="1" spans="1:19">
      <c r="A1" s="1"/>
      <c r="B1" s="1"/>
      <c r="C1" s="1"/>
      <c r="D1" s="1"/>
      <c r="E1" s="1"/>
      <c r="F1" s="1"/>
      <c r="G1" s="1"/>
      <c r="H1" s="1"/>
      <c r="I1" s="1"/>
      <c r="J1" s="1"/>
      <c r="K1" s="1"/>
      <c r="L1" s="1"/>
      <c r="M1" s="1"/>
      <c r="N1" s="1"/>
      <c r="O1" s="1"/>
      <c r="P1" s="1"/>
      <c r="Q1" s="1"/>
      <c r="R1" s="1"/>
      <c r="S1" s="1"/>
    </row>
    <row r="2" ht="17.25" customHeight="1" spans="1:1">
      <c r="A2" s="65" t="s">
        <v>53</v>
      </c>
    </row>
    <row r="3" ht="41.25" customHeight="1" spans="1:1">
      <c r="A3" s="43" t="str">
        <f>"2025"&amp;"年部门收入预算表"</f>
        <v>2025年部门收入预算表</v>
      </c>
    </row>
    <row r="4" ht="17.25" customHeight="1" spans="1:19">
      <c r="A4" s="46" t="s">
        <v>1</v>
      </c>
      <c r="S4" s="48" t="s">
        <v>2</v>
      </c>
    </row>
    <row r="5" ht="21.75" customHeight="1" spans="1:19">
      <c r="A5" s="193" t="s">
        <v>54</v>
      </c>
      <c r="B5" s="194" t="s">
        <v>55</v>
      </c>
      <c r="C5" s="194" t="s">
        <v>56</v>
      </c>
      <c r="D5" s="195" t="s">
        <v>57</v>
      </c>
      <c r="E5" s="195"/>
      <c r="F5" s="195"/>
      <c r="G5" s="195"/>
      <c r="H5" s="195"/>
      <c r="I5" s="131"/>
      <c r="J5" s="195"/>
      <c r="K5" s="195"/>
      <c r="L5" s="195"/>
      <c r="M5" s="195"/>
      <c r="N5" s="202"/>
      <c r="O5" s="195" t="s">
        <v>46</v>
      </c>
      <c r="P5" s="195"/>
      <c r="Q5" s="195"/>
      <c r="R5" s="195"/>
      <c r="S5" s="202"/>
    </row>
    <row r="6" ht="27" customHeight="1" spans="1:19">
      <c r="A6" s="196"/>
      <c r="B6" s="197"/>
      <c r="C6" s="197"/>
      <c r="D6" s="197" t="s">
        <v>58</v>
      </c>
      <c r="E6" s="197" t="s">
        <v>59</v>
      </c>
      <c r="F6" s="197" t="s">
        <v>60</v>
      </c>
      <c r="G6" s="197" t="s">
        <v>61</v>
      </c>
      <c r="H6" s="197" t="s">
        <v>62</v>
      </c>
      <c r="I6" s="203" t="s">
        <v>63</v>
      </c>
      <c r="J6" s="204"/>
      <c r="K6" s="204"/>
      <c r="L6" s="204"/>
      <c r="M6" s="204"/>
      <c r="N6" s="205"/>
      <c r="O6" s="197" t="s">
        <v>58</v>
      </c>
      <c r="P6" s="197" t="s">
        <v>59</v>
      </c>
      <c r="Q6" s="197" t="s">
        <v>60</v>
      </c>
      <c r="R6" s="197" t="s">
        <v>61</v>
      </c>
      <c r="S6" s="197" t="s">
        <v>64</v>
      </c>
    </row>
    <row r="7" ht="30" customHeight="1" spans="1:19">
      <c r="A7" s="198"/>
      <c r="B7" s="106"/>
      <c r="C7" s="115"/>
      <c r="D7" s="115"/>
      <c r="E7" s="115"/>
      <c r="F7" s="115"/>
      <c r="G7" s="115"/>
      <c r="H7" s="115"/>
      <c r="I7" s="22" t="s">
        <v>58</v>
      </c>
      <c r="J7" s="205" t="s">
        <v>65</v>
      </c>
      <c r="K7" s="205" t="s">
        <v>66</v>
      </c>
      <c r="L7" s="205" t="s">
        <v>67</v>
      </c>
      <c r="M7" s="205" t="s">
        <v>68</v>
      </c>
      <c r="N7" s="205" t="s">
        <v>69</v>
      </c>
      <c r="O7" s="206"/>
      <c r="P7" s="206"/>
      <c r="Q7" s="206"/>
      <c r="R7" s="206"/>
      <c r="S7" s="115"/>
    </row>
    <row r="8" ht="21" customHeight="1" spans="1:19">
      <c r="A8" s="199">
        <v>1</v>
      </c>
      <c r="B8" s="199">
        <v>2</v>
      </c>
      <c r="C8" s="199">
        <v>3</v>
      </c>
      <c r="D8" s="199">
        <v>4</v>
      </c>
      <c r="E8" s="199">
        <v>5</v>
      </c>
      <c r="F8" s="199">
        <v>6</v>
      </c>
      <c r="G8" s="199">
        <v>7</v>
      </c>
      <c r="H8" s="199">
        <v>8</v>
      </c>
      <c r="I8" s="22">
        <v>9</v>
      </c>
      <c r="J8" s="199">
        <v>10</v>
      </c>
      <c r="K8" s="199">
        <v>11</v>
      </c>
      <c r="L8" s="199">
        <v>12</v>
      </c>
      <c r="M8" s="199">
        <v>13</v>
      </c>
      <c r="N8" s="199">
        <v>14</v>
      </c>
      <c r="O8" s="199">
        <v>15</v>
      </c>
      <c r="P8" s="199">
        <v>16</v>
      </c>
      <c r="Q8" s="199">
        <v>17</v>
      </c>
      <c r="R8" s="199">
        <v>18</v>
      </c>
      <c r="S8" s="199">
        <v>19</v>
      </c>
    </row>
    <row r="9" ht="21" customHeight="1" spans="1:19">
      <c r="A9" s="199" t="s">
        <v>70</v>
      </c>
      <c r="B9" s="199" t="s">
        <v>71</v>
      </c>
      <c r="C9" s="200">
        <v>107712373.81</v>
      </c>
      <c r="D9" s="200">
        <v>107712373.81</v>
      </c>
      <c r="E9" s="200">
        <v>107712373.81</v>
      </c>
      <c r="F9" s="199"/>
      <c r="G9" s="199"/>
      <c r="H9" s="199"/>
      <c r="I9" s="22"/>
      <c r="J9" s="199"/>
      <c r="K9" s="199"/>
      <c r="L9" s="199"/>
      <c r="M9" s="199"/>
      <c r="N9" s="199"/>
      <c r="O9" s="199"/>
      <c r="P9" s="199"/>
      <c r="Q9" s="199"/>
      <c r="R9" s="199"/>
      <c r="S9" s="199"/>
    </row>
    <row r="10" ht="21" customHeight="1" spans="1:19">
      <c r="A10" s="51" t="s">
        <v>56</v>
      </c>
      <c r="B10" s="201"/>
      <c r="C10" s="200">
        <v>107712373.81</v>
      </c>
      <c r="D10" s="200">
        <v>107712373.81</v>
      </c>
      <c r="E10" s="200">
        <v>107712373.81</v>
      </c>
      <c r="F10" s="80"/>
      <c r="G10" s="80"/>
      <c r="H10" s="80"/>
      <c r="I10" s="80"/>
      <c r="J10" s="80"/>
      <c r="K10" s="80"/>
      <c r="L10" s="80"/>
      <c r="M10" s="80"/>
      <c r="N10" s="80"/>
      <c r="O10" s="80"/>
      <c r="P10" s="80"/>
      <c r="Q10" s="80"/>
      <c r="R10" s="80"/>
      <c r="S10" s="80"/>
    </row>
  </sheetData>
  <mergeCells count="20">
    <mergeCell ref="A2:S2"/>
    <mergeCell ref="A3:S3"/>
    <mergeCell ref="A4:B4"/>
    <mergeCell ref="D5:N5"/>
    <mergeCell ref="O5:S5"/>
    <mergeCell ref="I6:N6"/>
    <mergeCell ref="A10:B10"/>
    <mergeCell ref="A5:A7"/>
    <mergeCell ref="B5:B7"/>
    <mergeCell ref="C5:C7"/>
    <mergeCell ref="D6:D7"/>
    <mergeCell ref="E6:E7"/>
    <mergeCell ref="F6:F7"/>
    <mergeCell ref="G6:G7"/>
    <mergeCell ref="H6:H7"/>
    <mergeCell ref="O6:O7"/>
    <mergeCell ref="P6:P7"/>
    <mergeCell ref="Q6:Q7"/>
    <mergeCell ref="R6:R7"/>
    <mergeCell ref="S6:S7"/>
  </mergeCells>
  <printOptions horizontalCentered="1"/>
  <pageMargins left="0.959027777777778" right="0.959027777777778" top="0.71875" bottom="0.71875"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pageSetUpPr fitToPage="1"/>
  </sheetPr>
  <dimension ref="A1:O30"/>
  <sheetViews>
    <sheetView showGridLines="0" showZeros="0" workbookViewId="0">
      <pane ySplit="1" topLeftCell="A4" activePane="bottomLeft" state="frozen"/>
      <selection/>
      <selection pane="bottomLeft" activeCell="C29" sqref="C29"/>
    </sheetView>
  </sheetViews>
  <sheetFormatPr defaultColWidth="8.575" defaultRowHeight="12.75" customHeight="1"/>
  <cols>
    <col min="1" max="1" width="14.2833333333333" customWidth="1"/>
    <col min="2" max="2" width="37.575" customWidth="1"/>
    <col min="3" max="8" width="24.575" customWidth="1"/>
    <col min="9" max="9" width="26.7083333333333" customWidth="1"/>
    <col min="10" max="11" width="24.425" customWidth="1"/>
    <col min="12" max="15" width="24.575" customWidth="1"/>
  </cols>
  <sheetData>
    <row r="1" customFormat="1" customHeight="1" spans="1:15">
      <c r="A1" s="1"/>
      <c r="B1" s="1"/>
      <c r="C1" s="1"/>
      <c r="D1" s="1"/>
      <c r="E1" s="1"/>
      <c r="F1" s="1"/>
      <c r="G1" s="1"/>
      <c r="H1" s="1"/>
      <c r="I1" s="1"/>
      <c r="J1" s="1"/>
      <c r="K1" s="1"/>
      <c r="L1" s="1"/>
      <c r="M1" s="1"/>
      <c r="N1" s="1"/>
      <c r="O1" s="1"/>
    </row>
    <row r="2" customFormat="1" ht="17.25" customHeight="1" spans="1:1">
      <c r="A2" s="48" t="s">
        <v>72</v>
      </c>
    </row>
    <row r="3" customFormat="1" ht="41.25" customHeight="1" spans="1:1">
      <c r="A3" s="43" t="str">
        <f>"2025"&amp;"年部门支出预算表"</f>
        <v>2025年部门支出预算表</v>
      </c>
    </row>
    <row r="4" customFormat="1" ht="17.25" customHeight="1" spans="1:15">
      <c r="A4" s="46" t="str">
        <f>"单位名称："&amp;"昆明市官渡区社会保险中心"</f>
        <v>单位名称：昆明市官渡区社会保险中心</v>
      </c>
      <c r="O4" s="48" t="s">
        <v>2</v>
      </c>
    </row>
    <row r="5" customFormat="1" ht="27" customHeight="1" spans="1:15">
      <c r="A5" s="178" t="s">
        <v>73</v>
      </c>
      <c r="B5" s="178" t="s">
        <v>74</v>
      </c>
      <c r="C5" s="178" t="s">
        <v>56</v>
      </c>
      <c r="D5" s="179" t="s">
        <v>59</v>
      </c>
      <c r="E5" s="180"/>
      <c r="F5" s="181"/>
      <c r="G5" s="182" t="s">
        <v>60</v>
      </c>
      <c r="H5" s="182" t="s">
        <v>61</v>
      </c>
      <c r="I5" s="182" t="s">
        <v>75</v>
      </c>
      <c r="J5" s="179" t="s">
        <v>63</v>
      </c>
      <c r="K5" s="180"/>
      <c r="L5" s="180"/>
      <c r="M5" s="180"/>
      <c r="N5" s="190"/>
      <c r="O5" s="191"/>
    </row>
    <row r="6" customFormat="1" ht="42" customHeight="1" spans="1:15">
      <c r="A6" s="183"/>
      <c r="B6" s="183"/>
      <c r="C6" s="184"/>
      <c r="D6" s="185" t="s">
        <v>58</v>
      </c>
      <c r="E6" s="185" t="s">
        <v>76</v>
      </c>
      <c r="F6" s="185" t="s">
        <v>77</v>
      </c>
      <c r="G6" s="184"/>
      <c r="H6" s="184"/>
      <c r="I6" s="192"/>
      <c r="J6" s="185" t="s">
        <v>58</v>
      </c>
      <c r="K6" s="171" t="s">
        <v>78</v>
      </c>
      <c r="L6" s="171" t="s">
        <v>79</v>
      </c>
      <c r="M6" s="171" t="s">
        <v>80</v>
      </c>
      <c r="N6" s="171" t="s">
        <v>81</v>
      </c>
      <c r="O6" s="171" t="s">
        <v>82</v>
      </c>
    </row>
    <row r="7" customFormat="1" ht="18" customHeight="1" spans="1:15">
      <c r="A7" s="54" t="s">
        <v>83</v>
      </c>
      <c r="B7" s="54" t="s">
        <v>84</v>
      </c>
      <c r="C7" s="54" t="s">
        <v>85</v>
      </c>
      <c r="D7" s="21" t="s">
        <v>86</v>
      </c>
      <c r="E7" s="21" t="s">
        <v>87</v>
      </c>
      <c r="F7" s="21" t="s">
        <v>88</v>
      </c>
      <c r="G7" s="21" t="s">
        <v>89</v>
      </c>
      <c r="H7" s="21" t="s">
        <v>90</v>
      </c>
      <c r="I7" s="21" t="s">
        <v>91</v>
      </c>
      <c r="J7" s="21" t="s">
        <v>92</v>
      </c>
      <c r="K7" s="21" t="s">
        <v>93</v>
      </c>
      <c r="L7" s="21" t="s">
        <v>94</v>
      </c>
      <c r="M7" s="21" t="s">
        <v>95</v>
      </c>
      <c r="N7" s="54" t="s">
        <v>96</v>
      </c>
      <c r="O7" s="21" t="s">
        <v>97</v>
      </c>
    </row>
    <row r="8" customFormat="1" ht="21" customHeight="1" spans="1:15">
      <c r="A8" s="58" t="s">
        <v>98</v>
      </c>
      <c r="B8" s="58" t="s">
        <v>99</v>
      </c>
      <c r="C8" s="186">
        <v>106366373.81</v>
      </c>
      <c r="D8" s="186">
        <v>106366373.81</v>
      </c>
      <c r="E8" s="186">
        <v>7437256</v>
      </c>
      <c r="F8" s="186">
        <v>98929117.81</v>
      </c>
      <c r="G8" s="80"/>
      <c r="H8" s="80"/>
      <c r="I8" s="80"/>
      <c r="J8" s="80"/>
      <c r="K8" s="80"/>
      <c r="L8" s="80"/>
      <c r="M8" s="80"/>
      <c r="N8" s="80"/>
      <c r="O8" s="80"/>
    </row>
    <row r="9" customFormat="1" ht="21" customHeight="1" spans="1:15">
      <c r="A9" s="187" t="s">
        <v>100</v>
      </c>
      <c r="B9" s="187" t="s">
        <v>101</v>
      </c>
      <c r="C9" s="186">
        <v>6349006</v>
      </c>
      <c r="D9" s="186">
        <v>6349006</v>
      </c>
      <c r="E9" s="186">
        <v>6132006</v>
      </c>
      <c r="F9" s="186">
        <v>217000</v>
      </c>
      <c r="G9" s="80"/>
      <c r="H9" s="80"/>
      <c r="I9" s="80"/>
      <c r="J9" s="80"/>
      <c r="K9" s="80"/>
      <c r="L9" s="80"/>
      <c r="M9" s="80"/>
      <c r="N9" s="80"/>
      <c r="O9" s="80"/>
    </row>
    <row r="10" customFormat="1" ht="21" customHeight="1" spans="1:15">
      <c r="A10" s="188" t="s">
        <v>102</v>
      </c>
      <c r="B10" s="188" t="s">
        <v>103</v>
      </c>
      <c r="C10" s="186">
        <v>6132006</v>
      </c>
      <c r="D10" s="186">
        <v>6132006</v>
      </c>
      <c r="E10" s="186">
        <v>6132006</v>
      </c>
      <c r="F10" s="186"/>
      <c r="G10" s="80"/>
      <c r="H10" s="80"/>
      <c r="I10" s="80"/>
      <c r="J10" s="80"/>
      <c r="K10" s="80"/>
      <c r="L10" s="80"/>
      <c r="M10" s="80"/>
      <c r="N10" s="80"/>
      <c r="O10" s="80"/>
    </row>
    <row r="11" customFormat="1" ht="21" customHeight="1" spans="1:15">
      <c r="A11" s="188" t="s">
        <v>104</v>
      </c>
      <c r="B11" s="188" t="s">
        <v>105</v>
      </c>
      <c r="C11" s="186">
        <v>217000</v>
      </c>
      <c r="D11" s="186">
        <v>217000</v>
      </c>
      <c r="E11" s="186"/>
      <c r="F11" s="186">
        <v>217000</v>
      </c>
      <c r="G11" s="80"/>
      <c r="H11" s="80"/>
      <c r="I11" s="80"/>
      <c r="J11" s="80"/>
      <c r="K11" s="80"/>
      <c r="L11" s="80"/>
      <c r="M11" s="80"/>
      <c r="N11" s="80"/>
      <c r="O11" s="80"/>
    </row>
    <row r="12" customFormat="1" ht="21" customHeight="1" spans="1:15">
      <c r="A12" s="187" t="s">
        <v>106</v>
      </c>
      <c r="B12" s="187" t="s">
        <v>107</v>
      </c>
      <c r="C12" s="186">
        <v>58355250</v>
      </c>
      <c r="D12" s="186">
        <v>58355250</v>
      </c>
      <c r="E12" s="186">
        <v>1305250</v>
      </c>
      <c r="F12" s="186">
        <v>57050000</v>
      </c>
      <c r="G12" s="80"/>
      <c r="H12" s="80"/>
      <c r="I12" s="80"/>
      <c r="J12" s="80"/>
      <c r="K12" s="80"/>
      <c r="L12" s="80"/>
      <c r="M12" s="80"/>
      <c r="N12" s="80"/>
      <c r="O12" s="80"/>
    </row>
    <row r="13" customFormat="1" ht="21" customHeight="1" spans="1:15">
      <c r="A13" s="188" t="s">
        <v>108</v>
      </c>
      <c r="B13" s="188" t="s">
        <v>109</v>
      </c>
      <c r="C13" s="186">
        <v>17810800</v>
      </c>
      <c r="D13" s="186">
        <v>17810800</v>
      </c>
      <c r="E13" s="186">
        <v>310800</v>
      </c>
      <c r="F13" s="186">
        <v>17500000</v>
      </c>
      <c r="G13" s="80"/>
      <c r="H13" s="80"/>
      <c r="I13" s="80"/>
      <c r="J13" s="80"/>
      <c r="K13" s="80"/>
      <c r="L13" s="80"/>
      <c r="M13" s="80"/>
      <c r="N13" s="80"/>
      <c r="O13" s="80"/>
    </row>
    <row r="14" customFormat="1" ht="21" customHeight="1" spans="1:15">
      <c r="A14" s="188" t="s">
        <v>110</v>
      </c>
      <c r="B14" s="188" t="s">
        <v>111</v>
      </c>
      <c r="C14" s="186">
        <v>38000000</v>
      </c>
      <c r="D14" s="186">
        <v>38000000</v>
      </c>
      <c r="E14" s="186"/>
      <c r="F14" s="186">
        <v>38000000</v>
      </c>
      <c r="G14" s="80"/>
      <c r="H14" s="80"/>
      <c r="I14" s="80"/>
      <c r="J14" s="80"/>
      <c r="K14" s="80"/>
      <c r="L14" s="80"/>
      <c r="M14" s="80"/>
      <c r="N14" s="80"/>
      <c r="O14" s="80"/>
    </row>
    <row r="15" customFormat="1" ht="21" customHeight="1" spans="1:15">
      <c r="A15" s="188" t="s">
        <v>112</v>
      </c>
      <c r="B15" s="188" t="s">
        <v>113</v>
      </c>
      <c r="C15" s="186">
        <v>680000</v>
      </c>
      <c r="D15" s="186">
        <v>680000</v>
      </c>
      <c r="E15" s="186">
        <v>680000</v>
      </c>
      <c r="F15" s="186"/>
      <c r="G15" s="80"/>
      <c r="H15" s="80"/>
      <c r="I15" s="80"/>
      <c r="J15" s="80"/>
      <c r="K15" s="80"/>
      <c r="L15" s="80"/>
      <c r="M15" s="80"/>
      <c r="N15" s="80"/>
      <c r="O15" s="80"/>
    </row>
    <row r="16" customFormat="1" ht="21" customHeight="1" spans="1:15">
      <c r="A16" s="188" t="s">
        <v>114</v>
      </c>
      <c r="B16" s="188" t="s">
        <v>115</v>
      </c>
      <c r="C16" s="186">
        <v>314450</v>
      </c>
      <c r="D16" s="186">
        <v>314450</v>
      </c>
      <c r="E16" s="186">
        <v>314450</v>
      </c>
      <c r="F16" s="186"/>
      <c r="G16" s="80"/>
      <c r="H16" s="80"/>
      <c r="I16" s="80"/>
      <c r="J16" s="80"/>
      <c r="K16" s="80"/>
      <c r="L16" s="80"/>
      <c r="M16" s="80"/>
      <c r="N16" s="80"/>
      <c r="O16" s="80"/>
    </row>
    <row r="17" customFormat="1" ht="21" customHeight="1" spans="1:15">
      <c r="A17" s="188" t="s">
        <v>116</v>
      </c>
      <c r="B17" s="188" t="s">
        <v>117</v>
      </c>
      <c r="C17" s="186">
        <v>1550000</v>
      </c>
      <c r="D17" s="186">
        <v>1550000</v>
      </c>
      <c r="E17" s="186"/>
      <c r="F17" s="186">
        <v>1550000</v>
      </c>
      <c r="G17" s="80"/>
      <c r="H17" s="80"/>
      <c r="I17" s="80"/>
      <c r="J17" s="80"/>
      <c r="K17" s="80"/>
      <c r="L17" s="80"/>
      <c r="M17" s="80"/>
      <c r="N17" s="80"/>
      <c r="O17" s="80"/>
    </row>
    <row r="18" customFormat="1" ht="21" customHeight="1" spans="1:15">
      <c r="A18" s="187" t="s">
        <v>118</v>
      </c>
      <c r="B18" s="187" t="s">
        <v>119</v>
      </c>
      <c r="C18" s="186">
        <v>12500000</v>
      </c>
      <c r="D18" s="186">
        <v>12500000</v>
      </c>
      <c r="E18" s="186"/>
      <c r="F18" s="186">
        <v>12500000</v>
      </c>
      <c r="G18" s="80"/>
      <c r="H18" s="80"/>
      <c r="I18" s="80"/>
      <c r="J18" s="80"/>
      <c r="K18" s="80"/>
      <c r="L18" s="80"/>
      <c r="M18" s="80"/>
      <c r="N18" s="80"/>
      <c r="O18" s="80"/>
    </row>
    <row r="19" customFormat="1" ht="21" customHeight="1" spans="1:15">
      <c r="A19" s="188" t="s">
        <v>120</v>
      </c>
      <c r="B19" s="188" t="s">
        <v>121</v>
      </c>
      <c r="C19" s="186">
        <v>12500000</v>
      </c>
      <c r="D19" s="186">
        <v>12500000</v>
      </c>
      <c r="E19" s="186"/>
      <c r="F19" s="186">
        <v>12500000</v>
      </c>
      <c r="G19" s="80"/>
      <c r="H19" s="80"/>
      <c r="I19" s="80"/>
      <c r="J19" s="80"/>
      <c r="K19" s="80"/>
      <c r="L19" s="80"/>
      <c r="M19" s="80"/>
      <c r="N19" s="80"/>
      <c r="O19" s="80"/>
    </row>
    <row r="20" customFormat="1" ht="21" customHeight="1" spans="1:15">
      <c r="A20" s="187" t="s">
        <v>122</v>
      </c>
      <c r="B20" s="187" t="s">
        <v>123</v>
      </c>
      <c r="C20" s="186">
        <v>29162117.81</v>
      </c>
      <c r="D20" s="186">
        <v>29162117.81</v>
      </c>
      <c r="E20" s="186"/>
      <c r="F20" s="186">
        <v>29162117.81</v>
      </c>
      <c r="G20" s="80"/>
      <c r="H20" s="80"/>
      <c r="I20" s="80"/>
      <c r="J20" s="80"/>
      <c r="K20" s="80"/>
      <c r="L20" s="80"/>
      <c r="M20" s="80"/>
      <c r="N20" s="80"/>
      <c r="O20" s="80"/>
    </row>
    <row r="21" customFormat="1" ht="21" customHeight="1" spans="1:15">
      <c r="A21" s="188" t="s">
        <v>124</v>
      </c>
      <c r="B21" s="188" t="s">
        <v>123</v>
      </c>
      <c r="C21" s="186">
        <v>29162117.81</v>
      </c>
      <c r="D21" s="186">
        <v>29162117.81</v>
      </c>
      <c r="E21" s="186"/>
      <c r="F21" s="186">
        <v>29162117.81</v>
      </c>
      <c r="G21" s="80"/>
      <c r="H21" s="80"/>
      <c r="I21" s="80"/>
      <c r="J21" s="80"/>
      <c r="K21" s="80"/>
      <c r="L21" s="80"/>
      <c r="M21" s="80"/>
      <c r="N21" s="80"/>
      <c r="O21" s="80"/>
    </row>
    <row r="22" customFormat="1" ht="21" customHeight="1" spans="1:15">
      <c r="A22" s="58" t="s">
        <v>125</v>
      </c>
      <c r="B22" s="58" t="s">
        <v>126</v>
      </c>
      <c r="C22" s="186">
        <v>696000</v>
      </c>
      <c r="D22" s="186">
        <v>696000</v>
      </c>
      <c r="E22" s="186">
        <v>696000</v>
      </c>
      <c r="F22" s="186"/>
      <c r="G22" s="80"/>
      <c r="H22" s="80"/>
      <c r="I22" s="80"/>
      <c r="J22" s="80"/>
      <c r="K22" s="80"/>
      <c r="L22" s="80"/>
      <c r="M22" s="80"/>
      <c r="N22" s="80"/>
      <c r="O22" s="80"/>
    </row>
    <row r="23" customFormat="1" ht="21" customHeight="1" spans="1:15">
      <c r="A23" s="187" t="s">
        <v>127</v>
      </c>
      <c r="B23" s="187" t="s">
        <v>128</v>
      </c>
      <c r="C23" s="186">
        <v>696000</v>
      </c>
      <c r="D23" s="186">
        <v>696000</v>
      </c>
      <c r="E23" s="186">
        <v>696000</v>
      </c>
      <c r="F23" s="186"/>
      <c r="G23" s="80"/>
      <c r="H23" s="80"/>
      <c r="I23" s="80"/>
      <c r="J23" s="80"/>
      <c r="K23" s="80"/>
      <c r="L23" s="80"/>
      <c r="M23" s="80"/>
      <c r="N23" s="80"/>
      <c r="O23" s="80"/>
    </row>
    <row r="24" customFormat="1" ht="21" customHeight="1" spans="1:15">
      <c r="A24" s="188" t="s">
        <v>129</v>
      </c>
      <c r="B24" s="188" t="s">
        <v>130</v>
      </c>
      <c r="C24" s="186">
        <v>380000</v>
      </c>
      <c r="D24" s="186">
        <v>380000</v>
      </c>
      <c r="E24" s="186">
        <v>380000</v>
      </c>
      <c r="F24" s="186"/>
      <c r="G24" s="80"/>
      <c r="H24" s="80"/>
      <c r="I24" s="80"/>
      <c r="J24" s="80"/>
      <c r="K24" s="80"/>
      <c r="L24" s="80"/>
      <c r="M24" s="80"/>
      <c r="N24" s="80"/>
      <c r="O24" s="80"/>
    </row>
    <row r="25" customFormat="1" ht="21" customHeight="1" spans="1:15">
      <c r="A25" s="188" t="s">
        <v>131</v>
      </c>
      <c r="B25" s="188" t="s">
        <v>132</v>
      </c>
      <c r="C25" s="186">
        <v>260000</v>
      </c>
      <c r="D25" s="186">
        <v>260000</v>
      </c>
      <c r="E25" s="186">
        <v>260000</v>
      </c>
      <c r="F25" s="186"/>
      <c r="G25" s="80"/>
      <c r="H25" s="80"/>
      <c r="I25" s="80"/>
      <c r="J25" s="80"/>
      <c r="K25" s="80"/>
      <c r="L25" s="80"/>
      <c r="M25" s="80"/>
      <c r="N25" s="80"/>
      <c r="O25" s="80"/>
    </row>
    <row r="26" customFormat="1" ht="21" customHeight="1" spans="1:15">
      <c r="A26" s="188" t="s">
        <v>133</v>
      </c>
      <c r="B26" s="188" t="s">
        <v>134</v>
      </c>
      <c r="C26" s="186">
        <v>56000</v>
      </c>
      <c r="D26" s="186">
        <v>56000</v>
      </c>
      <c r="E26" s="186">
        <v>56000</v>
      </c>
      <c r="F26" s="186"/>
      <c r="G26" s="80"/>
      <c r="H26" s="80"/>
      <c r="I26" s="80"/>
      <c r="J26" s="80"/>
      <c r="K26" s="80"/>
      <c r="L26" s="80"/>
      <c r="M26" s="80"/>
      <c r="N26" s="80"/>
      <c r="O26" s="80"/>
    </row>
    <row r="27" customFormat="1" ht="21" customHeight="1" spans="1:15">
      <c r="A27" s="58" t="s">
        <v>135</v>
      </c>
      <c r="B27" s="58" t="s">
        <v>136</v>
      </c>
      <c r="C27" s="186">
        <v>650000</v>
      </c>
      <c r="D27" s="186">
        <v>650000</v>
      </c>
      <c r="E27" s="186">
        <v>650000</v>
      </c>
      <c r="F27" s="186"/>
      <c r="G27" s="80"/>
      <c r="H27" s="80"/>
      <c r="I27" s="80"/>
      <c r="J27" s="80"/>
      <c r="K27" s="80"/>
      <c r="L27" s="80"/>
      <c r="M27" s="80"/>
      <c r="N27" s="80"/>
      <c r="O27" s="80"/>
    </row>
    <row r="28" customFormat="1" ht="21" customHeight="1" spans="1:15">
      <c r="A28" s="187" t="s">
        <v>137</v>
      </c>
      <c r="B28" s="187" t="s">
        <v>138</v>
      </c>
      <c r="C28" s="186">
        <v>650000</v>
      </c>
      <c r="D28" s="186">
        <v>650000</v>
      </c>
      <c r="E28" s="186">
        <v>650000</v>
      </c>
      <c r="F28" s="186"/>
      <c r="G28" s="80"/>
      <c r="H28" s="80"/>
      <c r="I28" s="80"/>
      <c r="J28" s="80"/>
      <c r="K28" s="80"/>
      <c r="L28" s="80"/>
      <c r="M28" s="80"/>
      <c r="N28" s="80"/>
      <c r="O28" s="80"/>
    </row>
    <row r="29" customFormat="1" ht="21" customHeight="1" spans="1:15">
      <c r="A29" s="188" t="s">
        <v>139</v>
      </c>
      <c r="B29" s="188" t="s">
        <v>140</v>
      </c>
      <c r="C29" s="186">
        <v>650000</v>
      </c>
      <c r="D29" s="186">
        <v>650000</v>
      </c>
      <c r="E29" s="186">
        <v>650000</v>
      </c>
      <c r="F29" s="186"/>
      <c r="G29" s="80"/>
      <c r="H29" s="80"/>
      <c r="I29" s="80"/>
      <c r="J29" s="80"/>
      <c r="K29" s="80"/>
      <c r="L29" s="80"/>
      <c r="M29" s="80"/>
      <c r="N29" s="80"/>
      <c r="O29" s="80"/>
    </row>
    <row r="30" customFormat="1" ht="21" customHeight="1" spans="1:15">
      <c r="A30" s="189" t="s">
        <v>56</v>
      </c>
      <c r="B30" s="37"/>
      <c r="C30" s="186">
        <v>107712373.81</v>
      </c>
      <c r="D30" s="186">
        <v>107712373.81</v>
      </c>
      <c r="E30" s="186">
        <v>8783256</v>
      </c>
      <c r="F30" s="186">
        <v>98929117.81</v>
      </c>
      <c r="G30" s="80"/>
      <c r="H30" s="80"/>
      <c r="I30" s="80"/>
      <c r="J30" s="80"/>
      <c r="K30" s="80"/>
      <c r="L30" s="80"/>
      <c r="M30" s="80"/>
      <c r="N30" s="80"/>
      <c r="O30" s="80"/>
    </row>
  </sheetData>
  <mergeCells count="12">
    <mergeCell ref="A2:O2"/>
    <mergeCell ref="A3:O3"/>
    <mergeCell ref="A4:B4"/>
    <mergeCell ref="D5:F5"/>
    <mergeCell ref="J5:O5"/>
    <mergeCell ref="A30:B30"/>
    <mergeCell ref="A5:A6"/>
    <mergeCell ref="B5:B6"/>
    <mergeCell ref="C5:C6"/>
    <mergeCell ref="G5:G6"/>
    <mergeCell ref="H5:H6"/>
    <mergeCell ref="I5:I6"/>
  </mergeCells>
  <printOptions horizontalCentered="1"/>
  <pageMargins left="0.959027777777778" right="0.959027777777778" top="0.71875" bottom="0.71875"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pageSetUpPr fitToPage="1"/>
  </sheetPr>
  <dimension ref="A1:D35"/>
  <sheetViews>
    <sheetView showGridLines="0" showZeros="0" workbookViewId="0">
      <pane ySplit="1" topLeftCell="A2" activePane="bottomLeft" state="frozen"/>
      <selection/>
      <selection pane="bottomLeft" activeCell="A4" sqref="A4:B4"/>
    </sheetView>
  </sheetViews>
  <sheetFormatPr defaultColWidth="8.575" defaultRowHeight="12.75" customHeight="1" outlineLevelCol="3"/>
  <cols>
    <col min="1" max="4" width="35.575" customWidth="1"/>
  </cols>
  <sheetData>
    <row r="1" customHeight="1" spans="1:4">
      <c r="A1" s="1"/>
      <c r="B1" s="1"/>
      <c r="C1" s="1"/>
      <c r="D1" s="1"/>
    </row>
    <row r="2" ht="15" customHeight="1" spans="1:4">
      <c r="A2" s="44"/>
      <c r="B2" s="48"/>
      <c r="C2" s="48"/>
      <c r="D2" s="48" t="s">
        <v>141</v>
      </c>
    </row>
    <row r="3" ht="41.25" customHeight="1" spans="1:1">
      <c r="A3" s="43" t="str">
        <f>"2025"&amp;"年部门财政拨款收支预算总表"</f>
        <v>2025年部门财政拨款收支预算总表</v>
      </c>
    </row>
    <row r="4" ht="17.25" customHeight="1" spans="1:4">
      <c r="A4" s="46" t="s">
        <v>1</v>
      </c>
      <c r="B4" s="170"/>
      <c r="D4" s="48" t="s">
        <v>2</v>
      </c>
    </row>
    <row r="5" ht="17.25" customHeight="1" spans="1:4">
      <c r="A5" s="171" t="s">
        <v>3</v>
      </c>
      <c r="B5" s="172"/>
      <c r="C5" s="171" t="s">
        <v>4</v>
      </c>
      <c r="D5" s="172"/>
    </row>
    <row r="6" ht="18.75" customHeight="1" spans="1:4">
      <c r="A6" s="171" t="s">
        <v>5</v>
      </c>
      <c r="B6" s="171" t="s">
        <v>6</v>
      </c>
      <c r="C6" s="171" t="s">
        <v>7</v>
      </c>
      <c r="D6" s="171" t="s">
        <v>6</v>
      </c>
    </row>
    <row r="7" ht="16.5" customHeight="1" spans="1:4">
      <c r="A7" s="173" t="s">
        <v>142</v>
      </c>
      <c r="B7" s="80">
        <v>107712373.81</v>
      </c>
      <c r="C7" s="173" t="s">
        <v>143</v>
      </c>
      <c r="D7" s="80"/>
    </row>
    <row r="8" ht="16.5" customHeight="1" spans="1:4">
      <c r="A8" s="173" t="s">
        <v>144</v>
      </c>
      <c r="B8" s="80">
        <v>107712373.81</v>
      </c>
      <c r="C8" s="173" t="s">
        <v>145</v>
      </c>
      <c r="D8" s="80"/>
    </row>
    <row r="9" ht="16.5" customHeight="1" spans="1:4">
      <c r="A9" s="173" t="s">
        <v>146</v>
      </c>
      <c r="B9" s="80"/>
      <c r="C9" s="173" t="s">
        <v>147</v>
      </c>
      <c r="D9" s="80"/>
    </row>
    <row r="10" ht="16.5" customHeight="1" spans="1:4">
      <c r="A10" s="173" t="s">
        <v>148</v>
      </c>
      <c r="B10" s="80"/>
      <c r="C10" s="173" t="s">
        <v>149</v>
      </c>
      <c r="D10" s="80"/>
    </row>
    <row r="11" ht="16.5" customHeight="1" spans="1:4">
      <c r="A11" s="173" t="s">
        <v>150</v>
      </c>
      <c r="B11" s="80"/>
      <c r="C11" s="173" t="s">
        <v>151</v>
      </c>
      <c r="D11" s="80"/>
    </row>
    <row r="12" ht="16.5" customHeight="1" spans="1:4">
      <c r="A12" s="173" t="s">
        <v>144</v>
      </c>
      <c r="B12" s="80"/>
      <c r="C12" s="173" t="s">
        <v>152</v>
      </c>
      <c r="D12" s="80"/>
    </row>
    <row r="13" ht="16.5" customHeight="1" spans="1:4">
      <c r="A13" s="174" t="s">
        <v>146</v>
      </c>
      <c r="B13" s="80"/>
      <c r="C13" s="70" t="s">
        <v>153</v>
      </c>
      <c r="D13" s="80"/>
    </row>
    <row r="14" ht="16.5" customHeight="1" spans="1:4">
      <c r="A14" s="174" t="s">
        <v>148</v>
      </c>
      <c r="B14" s="80"/>
      <c r="C14" s="70" t="s">
        <v>154</v>
      </c>
      <c r="D14" s="80"/>
    </row>
    <row r="15" ht="16.5" customHeight="1" spans="1:4">
      <c r="A15" s="175"/>
      <c r="B15" s="80"/>
      <c r="C15" s="70" t="s">
        <v>155</v>
      </c>
      <c r="D15" s="80">
        <v>106366373.81</v>
      </c>
    </row>
    <row r="16" ht="16.5" customHeight="1" spans="1:4">
      <c r="A16" s="175"/>
      <c r="B16" s="80"/>
      <c r="C16" s="70" t="s">
        <v>156</v>
      </c>
      <c r="D16" s="80">
        <v>696000</v>
      </c>
    </row>
    <row r="17" ht="16.5" customHeight="1" spans="1:4">
      <c r="A17" s="175"/>
      <c r="B17" s="80"/>
      <c r="C17" s="70" t="s">
        <v>157</v>
      </c>
      <c r="D17" s="80"/>
    </row>
    <row r="18" ht="16.5" customHeight="1" spans="1:4">
      <c r="A18" s="175"/>
      <c r="B18" s="80"/>
      <c r="C18" s="70" t="s">
        <v>158</v>
      </c>
      <c r="D18" s="80"/>
    </row>
    <row r="19" ht="16.5" customHeight="1" spans="1:4">
      <c r="A19" s="175"/>
      <c r="B19" s="80"/>
      <c r="C19" s="70" t="s">
        <v>159</v>
      </c>
      <c r="D19" s="80"/>
    </row>
    <row r="20" ht="16.5" customHeight="1" spans="1:4">
      <c r="A20" s="175"/>
      <c r="B20" s="80"/>
      <c r="C20" s="70" t="s">
        <v>160</v>
      </c>
      <c r="D20" s="80"/>
    </row>
    <row r="21" ht="16.5" customHeight="1" spans="1:4">
      <c r="A21" s="175"/>
      <c r="B21" s="80"/>
      <c r="C21" s="70" t="s">
        <v>161</v>
      </c>
      <c r="D21" s="80"/>
    </row>
    <row r="22" ht="16.5" customHeight="1" spans="1:4">
      <c r="A22" s="175"/>
      <c r="B22" s="80"/>
      <c r="C22" s="70" t="s">
        <v>162</v>
      </c>
      <c r="D22" s="80"/>
    </row>
    <row r="23" ht="16.5" customHeight="1" spans="1:4">
      <c r="A23" s="175"/>
      <c r="B23" s="80"/>
      <c r="C23" s="70" t="s">
        <v>163</v>
      </c>
      <c r="D23" s="80"/>
    </row>
    <row r="24" ht="16.5" customHeight="1" spans="1:4">
      <c r="A24" s="175"/>
      <c r="B24" s="80"/>
      <c r="C24" s="70" t="s">
        <v>164</v>
      </c>
      <c r="D24" s="80"/>
    </row>
    <row r="25" ht="16.5" customHeight="1" spans="1:4">
      <c r="A25" s="175"/>
      <c r="B25" s="80"/>
      <c r="C25" s="70" t="s">
        <v>165</v>
      </c>
      <c r="D25" s="80"/>
    </row>
    <row r="26" ht="16.5" customHeight="1" spans="1:4">
      <c r="A26" s="175"/>
      <c r="B26" s="80"/>
      <c r="C26" s="70" t="s">
        <v>166</v>
      </c>
      <c r="D26" s="80">
        <v>650000</v>
      </c>
    </row>
    <row r="27" ht="16.5" customHeight="1" spans="1:4">
      <c r="A27" s="175"/>
      <c r="B27" s="80"/>
      <c r="C27" s="70" t="s">
        <v>167</v>
      </c>
      <c r="D27" s="80"/>
    </row>
    <row r="28" ht="16.5" customHeight="1" spans="1:4">
      <c r="A28" s="175"/>
      <c r="B28" s="80"/>
      <c r="C28" s="70" t="s">
        <v>168</v>
      </c>
      <c r="D28" s="80"/>
    </row>
    <row r="29" ht="16.5" customHeight="1" spans="1:4">
      <c r="A29" s="175"/>
      <c r="B29" s="80"/>
      <c r="C29" s="70" t="s">
        <v>169</v>
      </c>
      <c r="D29" s="80"/>
    </row>
    <row r="30" ht="16.5" customHeight="1" spans="1:4">
      <c r="A30" s="175"/>
      <c r="B30" s="80"/>
      <c r="C30" s="70" t="s">
        <v>170</v>
      </c>
      <c r="D30" s="80"/>
    </row>
    <row r="31" ht="16.5" customHeight="1" spans="1:4">
      <c r="A31" s="175"/>
      <c r="B31" s="80"/>
      <c r="C31" s="70" t="s">
        <v>171</v>
      </c>
      <c r="D31" s="80"/>
    </row>
    <row r="32" ht="16.5" customHeight="1" spans="1:4">
      <c r="A32" s="175"/>
      <c r="B32" s="80"/>
      <c r="C32" s="174" t="s">
        <v>172</v>
      </c>
      <c r="D32" s="80"/>
    </row>
    <row r="33" ht="16.5" customHeight="1" spans="1:4">
      <c r="A33" s="175"/>
      <c r="B33" s="80"/>
      <c r="C33" s="174" t="s">
        <v>173</v>
      </c>
      <c r="D33" s="80"/>
    </row>
    <row r="34" ht="16.5" customHeight="1" spans="1:4">
      <c r="A34" s="175"/>
      <c r="B34" s="80"/>
      <c r="C34" s="30" t="s">
        <v>174</v>
      </c>
      <c r="D34" s="80"/>
    </row>
    <row r="35" ht="15" customHeight="1" spans="1:4">
      <c r="A35" s="176" t="s">
        <v>51</v>
      </c>
      <c r="B35" s="177">
        <v>107712373.81</v>
      </c>
      <c r="C35" s="176" t="s">
        <v>52</v>
      </c>
      <c r="D35" s="177">
        <v>107712373.81</v>
      </c>
    </row>
  </sheetData>
  <mergeCells count="4">
    <mergeCell ref="A3:D3"/>
    <mergeCell ref="A4:B4"/>
    <mergeCell ref="A5:B5"/>
    <mergeCell ref="C5:D5"/>
  </mergeCells>
  <printOptions horizontalCentered="1"/>
  <pageMargins left="0.959027777777778" right="0.959027777777778" top="0.71875" bottom="0.71875"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pageSetUpPr fitToPage="1"/>
  </sheetPr>
  <dimension ref="A1:G30"/>
  <sheetViews>
    <sheetView showZeros="0" workbookViewId="0">
      <pane ySplit="1" topLeftCell="A2" activePane="bottomLeft" state="frozen"/>
      <selection/>
      <selection pane="bottomLeft" activeCell="G30" sqref="G30"/>
    </sheetView>
  </sheetViews>
  <sheetFormatPr defaultColWidth="9.14166666666667" defaultRowHeight="14.25" customHeight="1" outlineLevelCol="6"/>
  <cols>
    <col min="1" max="1" width="20.1416666666667" customWidth="1"/>
    <col min="2" max="2" width="44" customWidth="1"/>
    <col min="3" max="7" width="24.1416666666667" customWidth="1"/>
  </cols>
  <sheetData>
    <row r="1" customFormat="1" customHeight="1" spans="1:7">
      <c r="A1" s="1"/>
      <c r="B1" s="1"/>
      <c r="C1" s="1"/>
      <c r="D1" s="1"/>
      <c r="E1" s="1"/>
      <c r="F1" s="1"/>
      <c r="G1" s="1"/>
    </row>
    <row r="2" customFormat="1" customHeight="1" spans="4:7">
      <c r="D2" s="135"/>
      <c r="F2" s="72"/>
      <c r="G2" s="140" t="s">
        <v>175</v>
      </c>
    </row>
    <row r="3" customFormat="1" ht="41.25" customHeight="1" spans="1:7">
      <c r="A3" s="124" t="str">
        <f>"2025"&amp;"年一般公共预算支出预算表（按功能科目分类）"</f>
        <v>2025年一般公共预算支出预算表（按功能科目分类）</v>
      </c>
      <c r="B3" s="124"/>
      <c r="C3" s="124"/>
      <c r="D3" s="124"/>
      <c r="E3" s="124"/>
      <c r="F3" s="124"/>
      <c r="G3" s="124"/>
    </row>
    <row r="4" customFormat="1" ht="18" customHeight="1" spans="1:7">
      <c r="A4" s="5" t="str">
        <f>"单位名称："&amp;"昆明市官渡区社会保险中心"</f>
        <v>单位名称：昆明市官渡区社会保险中心</v>
      </c>
      <c r="F4" s="121"/>
      <c r="G4" s="140" t="s">
        <v>2</v>
      </c>
    </row>
    <row r="5" customFormat="1" ht="20.25" customHeight="1" spans="1:7">
      <c r="A5" s="164" t="s">
        <v>176</v>
      </c>
      <c r="B5" s="165"/>
      <c r="C5" s="125" t="s">
        <v>56</v>
      </c>
      <c r="D5" s="152" t="s">
        <v>76</v>
      </c>
      <c r="E5" s="12"/>
      <c r="F5" s="13"/>
      <c r="G5" s="137" t="s">
        <v>77</v>
      </c>
    </row>
    <row r="6" customFormat="1" ht="20.25" customHeight="1" spans="1:7">
      <c r="A6" s="166" t="s">
        <v>73</v>
      </c>
      <c r="B6" s="166" t="s">
        <v>74</v>
      </c>
      <c r="C6" s="19"/>
      <c r="D6" s="130" t="s">
        <v>58</v>
      </c>
      <c r="E6" s="130" t="s">
        <v>177</v>
      </c>
      <c r="F6" s="130" t="s">
        <v>178</v>
      </c>
      <c r="G6" s="139"/>
    </row>
    <row r="7" customFormat="1" ht="15" customHeight="1" spans="1:7">
      <c r="A7" s="61" t="s">
        <v>83</v>
      </c>
      <c r="B7" s="61" t="s">
        <v>84</v>
      </c>
      <c r="C7" s="61" t="s">
        <v>85</v>
      </c>
      <c r="D7" s="61" t="s">
        <v>86</v>
      </c>
      <c r="E7" s="61" t="s">
        <v>87</v>
      </c>
      <c r="F7" s="61" t="s">
        <v>88</v>
      </c>
      <c r="G7" s="61" t="s">
        <v>89</v>
      </c>
    </row>
    <row r="8" customFormat="1" ht="18" customHeight="1" spans="1:7">
      <c r="A8" s="30" t="s">
        <v>98</v>
      </c>
      <c r="B8" s="30" t="s">
        <v>99</v>
      </c>
      <c r="C8" s="80">
        <v>106366373.81</v>
      </c>
      <c r="D8" s="80">
        <v>7437256</v>
      </c>
      <c r="E8" s="80">
        <v>6651136</v>
      </c>
      <c r="F8" s="80">
        <v>786120</v>
      </c>
      <c r="G8" s="80">
        <v>98929117.81</v>
      </c>
    </row>
    <row r="9" customFormat="1" ht="18" customHeight="1" spans="1:7">
      <c r="A9" s="167" t="s">
        <v>100</v>
      </c>
      <c r="B9" s="167" t="s">
        <v>101</v>
      </c>
      <c r="C9" s="80">
        <v>6349006</v>
      </c>
      <c r="D9" s="80">
        <v>6132006</v>
      </c>
      <c r="E9" s="80">
        <v>5379486</v>
      </c>
      <c r="F9" s="80">
        <v>752520</v>
      </c>
      <c r="G9" s="80">
        <v>217000</v>
      </c>
    </row>
    <row r="10" customFormat="1" ht="18" customHeight="1" spans="1:7">
      <c r="A10" s="168" t="s">
        <v>102</v>
      </c>
      <c r="B10" s="168" t="s">
        <v>103</v>
      </c>
      <c r="C10" s="80">
        <v>6132006</v>
      </c>
      <c r="D10" s="80">
        <v>6132006</v>
      </c>
      <c r="E10" s="80">
        <v>5379486</v>
      </c>
      <c r="F10" s="80">
        <v>752520</v>
      </c>
      <c r="G10" s="80"/>
    </row>
    <row r="11" customFormat="1" ht="18" customHeight="1" spans="1:7">
      <c r="A11" s="168" t="s">
        <v>104</v>
      </c>
      <c r="B11" s="168" t="s">
        <v>105</v>
      </c>
      <c r="C11" s="80">
        <v>217000</v>
      </c>
      <c r="D11" s="80"/>
      <c r="E11" s="80"/>
      <c r="F11" s="80"/>
      <c r="G11" s="80">
        <v>217000</v>
      </c>
    </row>
    <row r="12" customFormat="1" ht="18" customHeight="1" spans="1:7">
      <c r="A12" s="167" t="s">
        <v>106</v>
      </c>
      <c r="B12" s="167" t="s">
        <v>107</v>
      </c>
      <c r="C12" s="80">
        <v>58355250</v>
      </c>
      <c r="D12" s="80">
        <v>1305250</v>
      </c>
      <c r="E12" s="80">
        <v>1271650</v>
      </c>
      <c r="F12" s="80">
        <v>33600</v>
      </c>
      <c r="G12" s="80">
        <v>57050000</v>
      </c>
    </row>
    <row r="13" customFormat="1" ht="18" customHeight="1" spans="1:7">
      <c r="A13" s="168" t="s">
        <v>108</v>
      </c>
      <c r="B13" s="168" t="s">
        <v>109</v>
      </c>
      <c r="C13" s="80">
        <v>17810800</v>
      </c>
      <c r="D13" s="80">
        <v>310800</v>
      </c>
      <c r="E13" s="80">
        <v>277200</v>
      </c>
      <c r="F13" s="80">
        <v>33600</v>
      </c>
      <c r="G13" s="80">
        <v>17500000</v>
      </c>
    </row>
    <row r="14" customFormat="1" ht="18" customHeight="1" spans="1:7">
      <c r="A14" s="168" t="s">
        <v>110</v>
      </c>
      <c r="B14" s="168" t="s">
        <v>111</v>
      </c>
      <c r="C14" s="80">
        <v>38000000</v>
      </c>
      <c r="D14" s="80"/>
      <c r="E14" s="80"/>
      <c r="F14" s="80"/>
      <c r="G14" s="80">
        <v>38000000</v>
      </c>
    </row>
    <row r="15" customFormat="1" ht="18" customHeight="1" spans="1:7">
      <c r="A15" s="168" t="s">
        <v>112</v>
      </c>
      <c r="B15" s="168" t="s">
        <v>113</v>
      </c>
      <c r="C15" s="80">
        <v>680000</v>
      </c>
      <c r="D15" s="80">
        <v>680000</v>
      </c>
      <c r="E15" s="80">
        <v>680000</v>
      </c>
      <c r="F15" s="80"/>
      <c r="G15" s="80"/>
    </row>
    <row r="16" customFormat="1" ht="18" customHeight="1" spans="1:7">
      <c r="A16" s="168" t="s">
        <v>114</v>
      </c>
      <c r="B16" s="168" t="s">
        <v>115</v>
      </c>
      <c r="C16" s="80">
        <v>314450</v>
      </c>
      <c r="D16" s="80">
        <v>314450</v>
      </c>
      <c r="E16" s="80">
        <v>314450</v>
      </c>
      <c r="F16" s="80"/>
      <c r="G16" s="80"/>
    </row>
    <row r="17" customFormat="1" ht="18" customHeight="1" spans="1:7">
      <c r="A17" s="168" t="s">
        <v>116</v>
      </c>
      <c r="B17" s="168" t="s">
        <v>117</v>
      </c>
      <c r="C17" s="80">
        <v>1550000</v>
      </c>
      <c r="D17" s="80"/>
      <c r="E17" s="80"/>
      <c r="F17" s="80"/>
      <c r="G17" s="80">
        <v>1550000</v>
      </c>
    </row>
    <row r="18" customFormat="1" ht="18" customHeight="1" spans="1:7">
      <c r="A18" s="167" t="s">
        <v>118</v>
      </c>
      <c r="B18" s="167" t="s">
        <v>119</v>
      </c>
      <c r="C18" s="80">
        <v>12500000</v>
      </c>
      <c r="D18" s="80"/>
      <c r="E18" s="80"/>
      <c r="F18" s="80"/>
      <c r="G18" s="80">
        <v>12500000</v>
      </c>
    </row>
    <row r="19" customFormat="1" ht="18" customHeight="1" spans="1:7">
      <c r="A19" s="168" t="s">
        <v>120</v>
      </c>
      <c r="B19" s="168" t="s">
        <v>121</v>
      </c>
      <c r="C19" s="80">
        <v>12500000</v>
      </c>
      <c r="D19" s="80"/>
      <c r="E19" s="80"/>
      <c r="F19" s="80"/>
      <c r="G19" s="80">
        <v>12500000</v>
      </c>
    </row>
    <row r="20" customFormat="1" ht="18" customHeight="1" spans="1:7">
      <c r="A20" s="167" t="s">
        <v>122</v>
      </c>
      <c r="B20" s="167" t="s">
        <v>123</v>
      </c>
      <c r="C20" s="80">
        <v>29162117.81</v>
      </c>
      <c r="D20" s="80"/>
      <c r="E20" s="80"/>
      <c r="F20" s="80"/>
      <c r="G20" s="80">
        <v>29162117.81</v>
      </c>
    </row>
    <row r="21" customFormat="1" ht="18" customHeight="1" spans="1:7">
      <c r="A21" s="168" t="s">
        <v>124</v>
      </c>
      <c r="B21" s="168" t="s">
        <v>123</v>
      </c>
      <c r="C21" s="80">
        <v>29162117.81</v>
      </c>
      <c r="D21" s="80"/>
      <c r="E21" s="80"/>
      <c r="F21" s="80"/>
      <c r="G21" s="80">
        <v>29162117.81</v>
      </c>
    </row>
    <row r="22" customFormat="1" ht="18" customHeight="1" spans="1:7">
      <c r="A22" s="30" t="s">
        <v>125</v>
      </c>
      <c r="B22" s="30" t="s">
        <v>126</v>
      </c>
      <c r="C22" s="80">
        <v>696000</v>
      </c>
      <c r="D22" s="80">
        <v>696000</v>
      </c>
      <c r="E22" s="80">
        <v>696000</v>
      </c>
      <c r="F22" s="80"/>
      <c r="G22" s="80"/>
    </row>
    <row r="23" customFormat="1" ht="18" customHeight="1" spans="1:7">
      <c r="A23" s="167" t="s">
        <v>127</v>
      </c>
      <c r="B23" s="167" t="s">
        <v>128</v>
      </c>
      <c r="C23" s="80">
        <v>696000</v>
      </c>
      <c r="D23" s="80">
        <v>696000</v>
      </c>
      <c r="E23" s="80">
        <v>696000</v>
      </c>
      <c r="F23" s="80"/>
      <c r="G23" s="80"/>
    </row>
    <row r="24" customFormat="1" ht="18" customHeight="1" spans="1:7">
      <c r="A24" s="168" t="s">
        <v>129</v>
      </c>
      <c r="B24" s="168" t="s">
        <v>130</v>
      </c>
      <c r="C24" s="80">
        <v>380000</v>
      </c>
      <c r="D24" s="80">
        <v>380000</v>
      </c>
      <c r="E24" s="80">
        <v>380000</v>
      </c>
      <c r="F24" s="80"/>
      <c r="G24" s="80"/>
    </row>
    <row r="25" customFormat="1" ht="18" customHeight="1" spans="1:7">
      <c r="A25" s="168" t="s">
        <v>131</v>
      </c>
      <c r="B25" s="168" t="s">
        <v>132</v>
      </c>
      <c r="C25" s="80">
        <v>260000</v>
      </c>
      <c r="D25" s="80">
        <v>260000</v>
      </c>
      <c r="E25" s="80">
        <v>260000</v>
      </c>
      <c r="F25" s="80"/>
      <c r="G25" s="80"/>
    </row>
    <row r="26" customFormat="1" ht="18" customHeight="1" spans="1:7">
      <c r="A26" s="168" t="s">
        <v>133</v>
      </c>
      <c r="B26" s="168" t="s">
        <v>134</v>
      </c>
      <c r="C26" s="80">
        <v>56000</v>
      </c>
      <c r="D26" s="80">
        <v>56000</v>
      </c>
      <c r="E26" s="80">
        <v>56000</v>
      </c>
      <c r="F26" s="80"/>
      <c r="G26" s="80"/>
    </row>
    <row r="27" customFormat="1" ht="18" customHeight="1" spans="1:7">
      <c r="A27" s="30" t="s">
        <v>135</v>
      </c>
      <c r="B27" s="30" t="s">
        <v>136</v>
      </c>
      <c r="C27" s="80">
        <v>650000</v>
      </c>
      <c r="D27" s="80">
        <v>650000</v>
      </c>
      <c r="E27" s="80">
        <v>650000</v>
      </c>
      <c r="F27" s="80"/>
      <c r="G27" s="80"/>
    </row>
    <row r="28" customFormat="1" ht="18" customHeight="1" spans="1:7">
      <c r="A28" s="167" t="s">
        <v>137</v>
      </c>
      <c r="B28" s="167" t="s">
        <v>138</v>
      </c>
      <c r="C28" s="80">
        <v>650000</v>
      </c>
      <c r="D28" s="80">
        <v>650000</v>
      </c>
      <c r="E28" s="80">
        <v>650000</v>
      </c>
      <c r="F28" s="80"/>
      <c r="G28" s="80"/>
    </row>
    <row r="29" customFormat="1" ht="18" customHeight="1" spans="1:7">
      <c r="A29" s="168" t="s">
        <v>139</v>
      </c>
      <c r="B29" s="168" t="s">
        <v>140</v>
      </c>
      <c r="C29" s="80">
        <v>650000</v>
      </c>
      <c r="D29" s="80">
        <v>650000</v>
      </c>
      <c r="E29" s="80">
        <v>650000</v>
      </c>
      <c r="F29" s="80"/>
      <c r="G29" s="80"/>
    </row>
    <row r="30" customFormat="1" ht="18" customHeight="1" spans="1:7">
      <c r="A30" s="79" t="s">
        <v>179</v>
      </c>
      <c r="B30" s="169"/>
      <c r="C30" s="80">
        <v>107712373.81</v>
      </c>
      <c r="D30" s="80">
        <v>8783256</v>
      </c>
      <c r="E30" s="80">
        <v>7997136</v>
      </c>
      <c r="F30" s="80">
        <v>786120</v>
      </c>
      <c r="G30" s="80">
        <v>98929117.81</v>
      </c>
    </row>
  </sheetData>
  <mergeCells count="6">
    <mergeCell ref="A3:G3"/>
    <mergeCell ref="A5:B5"/>
    <mergeCell ref="D5:F5"/>
    <mergeCell ref="A30:B30"/>
    <mergeCell ref="C5:C6"/>
    <mergeCell ref="G5:G6"/>
  </mergeCells>
  <printOptions horizontalCentered="1"/>
  <pageMargins left="0.36875" right="0.36875" top="0.559027777777778" bottom="0.559027777777778" header="0.479166666666667" footer="0.479166666666667"/>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pageSetUpPr fitToPage="1"/>
  </sheetPr>
  <dimension ref="A1:F8"/>
  <sheetViews>
    <sheetView showZeros="0" workbookViewId="0">
      <pane ySplit="1" topLeftCell="A2" activePane="bottomLeft" state="frozen"/>
      <selection/>
      <selection pane="bottomLeft" activeCell="A4" sqref="A4:B4"/>
    </sheetView>
  </sheetViews>
  <sheetFormatPr defaultColWidth="10.425" defaultRowHeight="14.25" customHeight="1" outlineLevelRow="7" outlineLevelCol="5"/>
  <cols>
    <col min="1" max="6" width="28.1416666666667" customWidth="1"/>
  </cols>
  <sheetData>
    <row r="1" customHeight="1" spans="1:6">
      <c r="A1" s="1"/>
      <c r="B1" s="1"/>
      <c r="C1" s="1"/>
      <c r="D1" s="1"/>
      <c r="E1" s="1"/>
      <c r="F1" s="1"/>
    </row>
    <row r="2" customHeight="1" spans="1:6">
      <c r="A2" s="45"/>
      <c r="B2" s="45"/>
      <c r="C2" s="45"/>
      <c r="D2" s="45"/>
      <c r="E2" s="44"/>
      <c r="F2" s="160" t="s">
        <v>180</v>
      </c>
    </row>
    <row r="3" ht="41.25" customHeight="1" spans="1:6">
      <c r="A3" s="161" t="str">
        <f>"2025"&amp;"年一般公共预算“三公”经费支出预算表"</f>
        <v>2025年一般公共预算“三公”经费支出预算表</v>
      </c>
      <c r="B3" s="45"/>
      <c r="C3" s="45"/>
      <c r="D3" s="45"/>
      <c r="E3" s="44"/>
      <c r="F3" s="45"/>
    </row>
    <row r="4" customHeight="1" spans="1:6">
      <c r="A4" s="111" t="s">
        <v>1</v>
      </c>
      <c r="B4" s="162"/>
      <c r="D4" s="45"/>
      <c r="E4" s="44"/>
      <c r="F4" s="65" t="s">
        <v>2</v>
      </c>
    </row>
    <row r="5" ht="27" customHeight="1" spans="1:6">
      <c r="A5" s="49" t="s">
        <v>181</v>
      </c>
      <c r="B5" s="49" t="s">
        <v>182</v>
      </c>
      <c r="C5" s="51" t="s">
        <v>183</v>
      </c>
      <c r="D5" s="49"/>
      <c r="E5" s="50"/>
      <c r="F5" s="49" t="s">
        <v>184</v>
      </c>
    </row>
    <row r="6" ht="28.5" customHeight="1" spans="1:6">
      <c r="A6" s="163"/>
      <c r="B6" s="53"/>
      <c r="C6" s="50" t="s">
        <v>58</v>
      </c>
      <c r="D6" s="50" t="s">
        <v>185</v>
      </c>
      <c r="E6" s="50" t="s">
        <v>186</v>
      </c>
      <c r="F6" s="52"/>
    </row>
    <row r="7" ht="17.25" customHeight="1" spans="1:6">
      <c r="A7" s="21" t="s">
        <v>83</v>
      </c>
      <c r="B7" s="21" t="s">
        <v>84</v>
      </c>
      <c r="C7" s="21" t="s">
        <v>85</v>
      </c>
      <c r="D7" s="21" t="s">
        <v>86</v>
      </c>
      <c r="E7" s="21" t="s">
        <v>87</v>
      </c>
      <c r="F7" s="21" t="s">
        <v>88</v>
      </c>
    </row>
    <row r="8" ht="17.25" customHeight="1" spans="1:6">
      <c r="A8" s="80">
        <v>2000</v>
      </c>
      <c r="B8" s="80"/>
      <c r="C8" s="80"/>
      <c r="D8" s="80"/>
      <c r="E8" s="80"/>
      <c r="F8" s="80">
        <v>2000</v>
      </c>
    </row>
  </sheetData>
  <mergeCells count="6">
    <mergeCell ref="A3:F3"/>
    <mergeCell ref="A4:B4"/>
    <mergeCell ref="C5:E5"/>
    <mergeCell ref="A5:A6"/>
    <mergeCell ref="B5:B6"/>
    <mergeCell ref="F5:F6"/>
  </mergeCells>
  <pageMargins left="0.669444444444445" right="0.669444444444445" top="0.71875" bottom="0.71875" header="0.279166666666667" footer="0.279166666666667"/>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pageSetUpPr fitToPage="1"/>
  </sheetPr>
  <dimension ref="A1:X37"/>
  <sheetViews>
    <sheetView showZeros="0" workbookViewId="0">
      <pane ySplit="1" topLeftCell="A2" activePane="bottomLeft" state="frozen"/>
      <selection/>
      <selection pane="bottomLeft" activeCell="A1" sqref="$A1:$XFD1048576"/>
    </sheetView>
  </sheetViews>
  <sheetFormatPr defaultColWidth="9.14166666666667" defaultRowHeight="14.25" customHeight="1"/>
  <cols>
    <col min="1" max="1" width="24.625" customWidth="1"/>
    <col min="2" max="2" width="18.875" customWidth="1"/>
    <col min="3" max="4" width="19.5" customWidth="1"/>
    <col min="5" max="5" width="10.1416666666667" customWidth="1"/>
    <col min="6" max="6" width="27.25" customWidth="1"/>
    <col min="7" max="7" width="10.2833333333333" customWidth="1"/>
    <col min="8" max="8" width="24.375" customWidth="1"/>
    <col min="9" max="24" width="18.7083333333333" customWidth="1"/>
  </cols>
  <sheetData>
    <row r="1" customHeight="1" spans="1:24">
      <c r="A1" s="1"/>
      <c r="B1" s="1"/>
      <c r="C1" s="1"/>
      <c r="D1" s="1"/>
      <c r="E1" s="1"/>
      <c r="F1" s="1"/>
      <c r="G1" s="1"/>
      <c r="H1" s="1"/>
      <c r="I1" s="1"/>
      <c r="J1" s="1"/>
      <c r="K1" s="1"/>
      <c r="L1" s="1"/>
      <c r="M1" s="1"/>
      <c r="N1" s="1"/>
      <c r="O1" s="1"/>
      <c r="P1" s="1"/>
      <c r="Q1" s="1"/>
      <c r="R1" s="1"/>
      <c r="S1" s="1"/>
      <c r="T1" s="1"/>
      <c r="U1" s="1"/>
      <c r="V1" s="1"/>
      <c r="W1" s="1"/>
      <c r="X1" s="1"/>
    </row>
    <row r="2" ht="13.5" customHeight="1" spans="2:24">
      <c r="B2" s="135"/>
      <c r="C2" s="141"/>
      <c r="E2" s="142"/>
      <c r="F2" s="142"/>
      <c r="G2" s="142"/>
      <c r="H2" s="142"/>
      <c r="I2" s="84"/>
      <c r="J2" s="84"/>
      <c r="K2" s="84"/>
      <c r="L2" s="84"/>
      <c r="M2" s="84"/>
      <c r="N2" s="84"/>
      <c r="R2" s="84"/>
      <c r="V2" s="141"/>
      <c r="X2" s="3" t="s">
        <v>187</v>
      </c>
    </row>
    <row r="3" ht="45.75" customHeight="1" spans="1:24">
      <c r="A3" s="67" t="s">
        <v>188</v>
      </c>
      <c r="B3" s="4"/>
      <c r="C3" s="67"/>
      <c r="D3" s="67"/>
      <c r="E3" s="67"/>
      <c r="F3" s="67"/>
      <c r="G3" s="67"/>
      <c r="H3" s="67"/>
      <c r="I3" s="67"/>
      <c r="J3" s="67"/>
      <c r="K3" s="67"/>
      <c r="L3" s="67"/>
      <c r="M3" s="67"/>
      <c r="N3" s="67"/>
      <c r="O3" s="4"/>
      <c r="P3" s="4"/>
      <c r="Q3" s="4"/>
      <c r="R3" s="67"/>
      <c r="S3" s="67"/>
      <c r="T3" s="67"/>
      <c r="U3" s="67"/>
      <c r="V3" s="67"/>
      <c r="W3" s="67"/>
      <c r="X3" s="67"/>
    </row>
    <row r="4" ht="18.75" customHeight="1" spans="1:24">
      <c r="A4" s="5" t="s">
        <v>1</v>
      </c>
      <c r="B4" s="6"/>
      <c r="C4" s="143"/>
      <c r="D4" s="143"/>
      <c r="E4" s="143"/>
      <c r="F4" s="143"/>
      <c r="G4" s="143"/>
      <c r="H4" s="143"/>
      <c r="I4" s="86"/>
      <c r="J4" s="86"/>
      <c r="K4" s="86"/>
      <c r="L4" s="86"/>
      <c r="M4" s="86"/>
      <c r="N4" s="86"/>
      <c r="O4" s="7"/>
      <c r="P4" s="7"/>
      <c r="Q4" s="7"/>
      <c r="R4" s="86"/>
      <c r="V4" s="141"/>
      <c r="X4" s="3" t="s">
        <v>2</v>
      </c>
    </row>
    <row r="5" ht="18" customHeight="1" spans="1:24">
      <c r="A5" s="9" t="s">
        <v>189</v>
      </c>
      <c r="B5" s="9" t="s">
        <v>190</v>
      </c>
      <c r="C5" s="9" t="s">
        <v>191</v>
      </c>
      <c r="D5" s="9" t="s">
        <v>192</v>
      </c>
      <c r="E5" s="9" t="s">
        <v>193</v>
      </c>
      <c r="F5" s="9" t="s">
        <v>194</v>
      </c>
      <c r="G5" s="9" t="s">
        <v>195</v>
      </c>
      <c r="H5" s="9" t="s">
        <v>196</v>
      </c>
      <c r="I5" s="152" t="s">
        <v>197</v>
      </c>
      <c r="J5" s="81"/>
      <c r="K5" s="81"/>
      <c r="L5" s="81"/>
      <c r="M5" s="81"/>
      <c r="N5" s="81"/>
      <c r="O5" s="12"/>
      <c r="P5" s="12"/>
      <c r="Q5" s="12"/>
      <c r="R5" s="102"/>
      <c r="S5" s="81"/>
      <c r="T5" s="81"/>
      <c r="U5" s="81"/>
      <c r="V5" s="81"/>
      <c r="W5" s="81"/>
      <c r="X5" s="82"/>
    </row>
    <row r="6" ht="18" customHeight="1" spans="1:24">
      <c r="A6" s="14"/>
      <c r="B6" s="29"/>
      <c r="C6" s="127"/>
      <c r="D6" s="14"/>
      <c r="E6" s="14"/>
      <c r="F6" s="14"/>
      <c r="G6" s="14"/>
      <c r="H6" s="14"/>
      <c r="I6" s="125" t="s">
        <v>198</v>
      </c>
      <c r="J6" s="152" t="s">
        <v>59</v>
      </c>
      <c r="K6" s="81"/>
      <c r="L6" s="81"/>
      <c r="M6" s="81"/>
      <c r="N6" s="82"/>
      <c r="O6" s="11" t="s">
        <v>199</v>
      </c>
      <c r="P6" s="12"/>
      <c r="Q6" s="13"/>
      <c r="R6" s="9" t="s">
        <v>62</v>
      </c>
      <c r="S6" s="152" t="s">
        <v>63</v>
      </c>
      <c r="T6" s="102"/>
      <c r="U6" s="81"/>
      <c r="V6" s="102"/>
      <c r="W6" s="102"/>
      <c r="X6" s="159"/>
    </row>
    <row r="7" ht="19.5" customHeight="1" spans="1:24">
      <c r="A7" s="29"/>
      <c r="B7" s="29"/>
      <c r="C7" s="29"/>
      <c r="D7" s="29"/>
      <c r="E7" s="29"/>
      <c r="F7" s="29"/>
      <c r="G7" s="29"/>
      <c r="H7" s="29"/>
      <c r="I7" s="29"/>
      <c r="J7" s="153" t="s">
        <v>200</v>
      </c>
      <c r="K7" s="9" t="s">
        <v>201</v>
      </c>
      <c r="L7" s="9" t="s">
        <v>202</v>
      </c>
      <c r="M7" s="9" t="s">
        <v>203</v>
      </c>
      <c r="N7" s="9" t="s">
        <v>204</v>
      </c>
      <c r="O7" s="9" t="s">
        <v>59</v>
      </c>
      <c r="P7" s="9" t="s">
        <v>60</v>
      </c>
      <c r="Q7" s="9" t="s">
        <v>61</v>
      </c>
      <c r="R7" s="29"/>
      <c r="S7" s="9" t="s">
        <v>58</v>
      </c>
      <c r="T7" s="9" t="s">
        <v>65</v>
      </c>
      <c r="U7" s="9" t="s">
        <v>205</v>
      </c>
      <c r="V7" s="9" t="s">
        <v>67</v>
      </c>
      <c r="W7" s="9" t="s">
        <v>68</v>
      </c>
      <c r="X7" s="9" t="s">
        <v>69</v>
      </c>
    </row>
    <row r="8" ht="37.5" customHeight="1" spans="1:24">
      <c r="A8" s="144"/>
      <c r="B8" s="19"/>
      <c r="C8" s="144"/>
      <c r="D8" s="144"/>
      <c r="E8" s="144"/>
      <c r="F8" s="144"/>
      <c r="G8" s="144"/>
      <c r="H8" s="144"/>
      <c r="I8" s="144"/>
      <c r="J8" s="154"/>
      <c r="K8" s="17"/>
      <c r="L8" s="17"/>
      <c r="M8" s="17"/>
      <c r="N8" s="17"/>
      <c r="O8" s="17"/>
      <c r="P8" s="17"/>
      <c r="Q8" s="17"/>
      <c r="R8" s="17"/>
      <c r="S8" s="17"/>
      <c r="T8" s="17"/>
      <c r="U8" s="17"/>
      <c r="V8" s="17"/>
      <c r="W8" s="17"/>
      <c r="X8" s="17"/>
    </row>
    <row r="9" ht="21" customHeight="1" spans="1:24">
      <c r="A9" s="38">
        <v>1</v>
      </c>
      <c r="B9" s="38">
        <v>2</v>
      </c>
      <c r="C9" s="38">
        <v>3</v>
      </c>
      <c r="D9" s="38">
        <v>4</v>
      </c>
      <c r="E9" s="38">
        <v>5</v>
      </c>
      <c r="F9" s="38">
        <v>6</v>
      </c>
      <c r="G9" s="38">
        <v>7</v>
      </c>
      <c r="H9" s="38">
        <v>8</v>
      </c>
      <c r="I9" s="38">
        <v>9</v>
      </c>
      <c r="J9" s="38">
        <v>10</v>
      </c>
      <c r="K9" s="38">
        <v>11</v>
      </c>
      <c r="L9" s="38">
        <v>12</v>
      </c>
      <c r="M9" s="38">
        <v>13</v>
      </c>
      <c r="N9" s="38">
        <v>14</v>
      </c>
      <c r="O9" s="38">
        <v>15</v>
      </c>
      <c r="P9" s="38">
        <v>16</v>
      </c>
      <c r="Q9" s="38">
        <v>17</v>
      </c>
      <c r="R9" s="38">
        <v>18</v>
      </c>
      <c r="S9" s="38">
        <v>19</v>
      </c>
      <c r="T9" s="38">
        <v>20</v>
      </c>
      <c r="U9" s="38">
        <v>21</v>
      </c>
      <c r="V9" s="38">
        <v>22</v>
      </c>
      <c r="W9" s="38">
        <v>23</v>
      </c>
      <c r="X9" s="38">
        <v>24</v>
      </c>
    </row>
    <row r="10" ht="21" customHeight="1" spans="1:24">
      <c r="A10" s="145" t="s">
        <v>206</v>
      </c>
      <c r="B10" s="145" t="s">
        <v>71</v>
      </c>
      <c r="C10" s="146" t="s">
        <v>207</v>
      </c>
      <c r="D10" s="145" t="s">
        <v>208</v>
      </c>
      <c r="E10" s="38" t="s">
        <v>102</v>
      </c>
      <c r="F10" s="38" t="s">
        <v>103</v>
      </c>
      <c r="G10" s="38" t="s">
        <v>209</v>
      </c>
      <c r="H10" s="38" t="s">
        <v>210</v>
      </c>
      <c r="I10" s="155">
        <v>1451340</v>
      </c>
      <c r="J10" s="155">
        <v>1451340</v>
      </c>
      <c r="K10" s="38"/>
      <c r="L10" s="38"/>
      <c r="M10" s="155">
        <v>1451340</v>
      </c>
      <c r="N10" s="38"/>
      <c r="O10" s="38"/>
      <c r="P10" s="38"/>
      <c r="Q10" s="38"/>
      <c r="R10" s="38"/>
      <c r="S10" s="38"/>
      <c r="T10" s="38"/>
      <c r="U10" s="38"/>
      <c r="V10" s="38"/>
      <c r="W10" s="38"/>
      <c r="X10" s="38"/>
    </row>
    <row r="11" ht="21" customHeight="1" spans="1:24">
      <c r="A11" s="145" t="s">
        <v>206</v>
      </c>
      <c r="B11" s="145" t="s">
        <v>71</v>
      </c>
      <c r="C11" s="146" t="s">
        <v>207</v>
      </c>
      <c r="D11" s="145" t="s">
        <v>208</v>
      </c>
      <c r="E11" s="38" t="s">
        <v>102</v>
      </c>
      <c r="F11" s="38" t="s">
        <v>103</v>
      </c>
      <c r="G11" s="38" t="s">
        <v>211</v>
      </c>
      <c r="H11" s="38" t="s">
        <v>212</v>
      </c>
      <c r="I11" s="155">
        <v>2267976</v>
      </c>
      <c r="J11" s="155">
        <v>2267976</v>
      </c>
      <c r="K11" s="38"/>
      <c r="L11" s="38"/>
      <c r="M11" s="155">
        <v>2267976</v>
      </c>
      <c r="N11" s="38"/>
      <c r="O11" s="38"/>
      <c r="P11" s="38"/>
      <c r="Q11" s="38"/>
      <c r="R11" s="38"/>
      <c r="S11" s="38"/>
      <c r="T11" s="38"/>
      <c r="U11" s="38"/>
      <c r="V11" s="38"/>
      <c r="W11" s="38"/>
      <c r="X11" s="38"/>
    </row>
    <row r="12" ht="21" customHeight="1" spans="1:24">
      <c r="A12" s="145" t="s">
        <v>206</v>
      </c>
      <c r="B12" s="145" t="s">
        <v>71</v>
      </c>
      <c r="C12" s="146" t="s">
        <v>207</v>
      </c>
      <c r="D12" s="145" t="s">
        <v>208</v>
      </c>
      <c r="E12" s="38" t="s">
        <v>102</v>
      </c>
      <c r="F12" s="38" t="s">
        <v>103</v>
      </c>
      <c r="G12" s="38" t="s">
        <v>213</v>
      </c>
      <c r="H12" s="38" t="s">
        <v>214</v>
      </c>
      <c r="I12" s="155">
        <v>12000</v>
      </c>
      <c r="J12" s="155">
        <v>12000</v>
      </c>
      <c r="K12" s="38"/>
      <c r="L12" s="38"/>
      <c r="M12" s="155">
        <v>12000</v>
      </c>
      <c r="N12" s="38"/>
      <c r="O12" s="38"/>
      <c r="P12" s="38"/>
      <c r="Q12" s="38"/>
      <c r="R12" s="38"/>
      <c r="S12" s="38"/>
      <c r="T12" s="38"/>
      <c r="U12" s="38"/>
      <c r="V12" s="38"/>
      <c r="W12" s="38"/>
      <c r="X12" s="38"/>
    </row>
    <row r="13" ht="21" customHeight="1" spans="1:24">
      <c r="A13" s="145" t="s">
        <v>206</v>
      </c>
      <c r="B13" s="145" t="s">
        <v>71</v>
      </c>
      <c r="C13" s="146" t="s">
        <v>207</v>
      </c>
      <c r="D13" s="145" t="s">
        <v>208</v>
      </c>
      <c r="E13" s="38" t="s">
        <v>102</v>
      </c>
      <c r="F13" s="38" t="s">
        <v>103</v>
      </c>
      <c r="G13" s="38" t="s">
        <v>213</v>
      </c>
      <c r="H13" s="38" t="s">
        <v>214</v>
      </c>
      <c r="I13" s="155">
        <v>120945</v>
      </c>
      <c r="J13" s="155">
        <v>120945</v>
      </c>
      <c r="K13" s="38"/>
      <c r="L13" s="38"/>
      <c r="M13" s="155">
        <v>120945</v>
      </c>
      <c r="N13" s="38"/>
      <c r="O13" s="38"/>
      <c r="P13" s="38"/>
      <c r="Q13" s="38"/>
      <c r="R13" s="38"/>
      <c r="S13" s="38"/>
      <c r="T13" s="38"/>
      <c r="U13" s="38"/>
      <c r="V13" s="38"/>
      <c r="W13" s="38"/>
      <c r="X13" s="38"/>
    </row>
    <row r="14" ht="21" customHeight="1" spans="1:24">
      <c r="A14" s="145" t="s">
        <v>206</v>
      </c>
      <c r="B14" s="145" t="s">
        <v>71</v>
      </c>
      <c r="C14" s="146" t="s">
        <v>215</v>
      </c>
      <c r="D14" s="145" t="s">
        <v>216</v>
      </c>
      <c r="E14" s="38" t="s">
        <v>112</v>
      </c>
      <c r="F14" s="38" t="s">
        <v>113</v>
      </c>
      <c r="G14" s="38" t="s">
        <v>217</v>
      </c>
      <c r="H14" s="38" t="s">
        <v>218</v>
      </c>
      <c r="I14" s="155">
        <v>680000</v>
      </c>
      <c r="J14" s="155">
        <v>680000</v>
      </c>
      <c r="K14" s="38"/>
      <c r="L14" s="38"/>
      <c r="M14" s="155">
        <v>680000</v>
      </c>
      <c r="N14" s="38"/>
      <c r="O14" s="38"/>
      <c r="P14" s="38"/>
      <c r="Q14" s="38"/>
      <c r="R14" s="38"/>
      <c r="S14" s="38"/>
      <c r="T14" s="38"/>
      <c r="U14" s="38"/>
      <c r="V14" s="38"/>
      <c r="W14" s="38"/>
      <c r="X14" s="38"/>
    </row>
    <row r="15" ht="21" customHeight="1" spans="1:24">
      <c r="A15" s="145" t="s">
        <v>206</v>
      </c>
      <c r="B15" s="145" t="s">
        <v>71</v>
      </c>
      <c r="C15" s="146" t="s">
        <v>215</v>
      </c>
      <c r="D15" s="145" t="s">
        <v>216</v>
      </c>
      <c r="E15" s="38" t="s">
        <v>114</v>
      </c>
      <c r="F15" s="38" t="s">
        <v>115</v>
      </c>
      <c r="G15" s="38" t="s">
        <v>219</v>
      </c>
      <c r="H15" s="38" t="s">
        <v>220</v>
      </c>
      <c r="I15" s="155">
        <v>314450</v>
      </c>
      <c r="J15" s="155">
        <v>314450</v>
      </c>
      <c r="K15" s="38"/>
      <c r="L15" s="38"/>
      <c r="M15" s="155">
        <v>314450</v>
      </c>
      <c r="N15" s="38"/>
      <c r="O15" s="38"/>
      <c r="P15" s="38"/>
      <c r="Q15" s="38"/>
      <c r="R15" s="38"/>
      <c r="S15" s="38"/>
      <c r="T15" s="38"/>
      <c r="U15" s="38"/>
      <c r="V15" s="38"/>
      <c r="W15" s="38"/>
      <c r="X15" s="38"/>
    </row>
    <row r="16" ht="21" customHeight="1" spans="1:24">
      <c r="A16" s="145" t="s">
        <v>206</v>
      </c>
      <c r="B16" s="145" t="s">
        <v>71</v>
      </c>
      <c r="C16" s="146" t="s">
        <v>215</v>
      </c>
      <c r="D16" s="145" t="s">
        <v>216</v>
      </c>
      <c r="E16" s="38" t="s">
        <v>129</v>
      </c>
      <c r="F16" s="38" t="s">
        <v>130</v>
      </c>
      <c r="G16" s="38" t="s">
        <v>221</v>
      </c>
      <c r="H16" s="38" t="s">
        <v>222</v>
      </c>
      <c r="I16" s="155">
        <v>380000</v>
      </c>
      <c r="J16" s="155">
        <v>380000</v>
      </c>
      <c r="K16" s="38"/>
      <c r="L16" s="38"/>
      <c r="M16" s="155">
        <v>380000</v>
      </c>
      <c r="N16" s="38"/>
      <c r="O16" s="38"/>
      <c r="P16" s="38"/>
      <c r="Q16" s="38"/>
      <c r="R16" s="38"/>
      <c r="S16" s="38"/>
      <c r="T16" s="38"/>
      <c r="U16" s="38"/>
      <c r="V16" s="38"/>
      <c r="W16" s="38"/>
      <c r="X16" s="38"/>
    </row>
    <row r="17" ht="21" customHeight="1" spans="1:24">
      <c r="A17" s="145" t="s">
        <v>206</v>
      </c>
      <c r="B17" s="145" t="s">
        <v>71</v>
      </c>
      <c r="C17" s="146" t="s">
        <v>215</v>
      </c>
      <c r="D17" s="145" t="s">
        <v>216</v>
      </c>
      <c r="E17" s="38" t="s">
        <v>131</v>
      </c>
      <c r="F17" s="38" t="s">
        <v>132</v>
      </c>
      <c r="G17" s="38" t="s">
        <v>223</v>
      </c>
      <c r="H17" s="38" t="s">
        <v>224</v>
      </c>
      <c r="I17" s="155">
        <v>260000</v>
      </c>
      <c r="J17" s="155">
        <v>260000</v>
      </c>
      <c r="K17" s="38"/>
      <c r="L17" s="38"/>
      <c r="M17" s="155">
        <v>260000</v>
      </c>
      <c r="N17" s="38"/>
      <c r="O17" s="38"/>
      <c r="P17" s="38"/>
      <c r="Q17" s="38"/>
      <c r="R17" s="38"/>
      <c r="S17" s="38"/>
      <c r="T17" s="38"/>
      <c r="U17" s="38"/>
      <c r="V17" s="38"/>
      <c r="W17" s="38"/>
      <c r="X17" s="38"/>
    </row>
    <row r="18" ht="21" customHeight="1" spans="1:24">
      <c r="A18" s="145" t="s">
        <v>206</v>
      </c>
      <c r="B18" s="145" t="s">
        <v>71</v>
      </c>
      <c r="C18" s="146" t="s">
        <v>215</v>
      </c>
      <c r="D18" s="145" t="s">
        <v>216</v>
      </c>
      <c r="E18" s="38" t="s">
        <v>133</v>
      </c>
      <c r="F18" s="38" t="s">
        <v>134</v>
      </c>
      <c r="G18" s="38" t="s">
        <v>225</v>
      </c>
      <c r="H18" s="38" t="s">
        <v>226</v>
      </c>
      <c r="I18" s="155">
        <v>45000</v>
      </c>
      <c r="J18" s="155">
        <v>45000</v>
      </c>
      <c r="K18" s="38"/>
      <c r="L18" s="38"/>
      <c r="M18" s="155">
        <v>45000</v>
      </c>
      <c r="N18" s="38"/>
      <c r="O18" s="38"/>
      <c r="P18" s="38"/>
      <c r="Q18" s="38"/>
      <c r="R18" s="38"/>
      <c r="S18" s="38"/>
      <c r="T18" s="38"/>
      <c r="U18" s="38"/>
      <c r="V18" s="38"/>
      <c r="W18" s="38"/>
      <c r="X18" s="38"/>
    </row>
    <row r="19" ht="21" customHeight="1" spans="1:24">
      <c r="A19" s="145" t="s">
        <v>206</v>
      </c>
      <c r="B19" s="145" t="s">
        <v>71</v>
      </c>
      <c r="C19" s="146" t="s">
        <v>215</v>
      </c>
      <c r="D19" s="145" t="s">
        <v>216</v>
      </c>
      <c r="E19" s="38" t="s">
        <v>133</v>
      </c>
      <c r="F19" s="38" t="s">
        <v>134</v>
      </c>
      <c r="G19" s="38" t="s">
        <v>225</v>
      </c>
      <c r="H19" s="38" t="s">
        <v>226</v>
      </c>
      <c r="I19" s="155">
        <v>11000</v>
      </c>
      <c r="J19" s="155">
        <v>11000</v>
      </c>
      <c r="K19" s="38"/>
      <c r="L19" s="38"/>
      <c r="M19" s="155">
        <v>11000</v>
      </c>
      <c r="N19" s="38"/>
      <c r="O19" s="38"/>
      <c r="P19" s="38"/>
      <c r="Q19" s="38"/>
      <c r="R19" s="38"/>
      <c r="S19" s="38"/>
      <c r="T19" s="38"/>
      <c r="U19" s="38"/>
      <c r="V19" s="38"/>
      <c r="W19" s="38"/>
      <c r="X19" s="38"/>
    </row>
    <row r="20" ht="21" customHeight="1" spans="1:24">
      <c r="A20" s="145" t="s">
        <v>206</v>
      </c>
      <c r="B20" s="145" t="s">
        <v>71</v>
      </c>
      <c r="C20" s="146" t="s">
        <v>227</v>
      </c>
      <c r="D20" s="145" t="s">
        <v>140</v>
      </c>
      <c r="E20" s="38" t="s">
        <v>139</v>
      </c>
      <c r="F20" s="38" t="s">
        <v>140</v>
      </c>
      <c r="G20" s="38" t="s">
        <v>228</v>
      </c>
      <c r="H20" s="38" t="s">
        <v>140</v>
      </c>
      <c r="I20" s="155">
        <v>650000</v>
      </c>
      <c r="J20" s="155">
        <v>650000</v>
      </c>
      <c r="K20" s="38"/>
      <c r="L20" s="38"/>
      <c r="M20" s="155">
        <v>650000</v>
      </c>
      <c r="N20" s="38"/>
      <c r="O20" s="38"/>
      <c r="P20" s="38"/>
      <c r="Q20" s="38"/>
      <c r="R20" s="38"/>
      <c r="S20" s="38"/>
      <c r="T20" s="38"/>
      <c r="U20" s="38"/>
      <c r="V20" s="38"/>
      <c r="W20" s="38"/>
      <c r="X20" s="38"/>
    </row>
    <row r="21" ht="21" customHeight="1" spans="1:24">
      <c r="A21" s="145" t="s">
        <v>206</v>
      </c>
      <c r="B21" s="145" t="s">
        <v>71</v>
      </c>
      <c r="C21" s="146" t="s">
        <v>229</v>
      </c>
      <c r="D21" s="145" t="s">
        <v>230</v>
      </c>
      <c r="E21" s="38" t="s">
        <v>102</v>
      </c>
      <c r="F21" s="38" t="s">
        <v>103</v>
      </c>
      <c r="G21" s="38" t="s">
        <v>231</v>
      </c>
      <c r="H21" s="38" t="s">
        <v>232</v>
      </c>
      <c r="I21" s="155">
        <v>327600</v>
      </c>
      <c r="J21" s="155">
        <v>327600</v>
      </c>
      <c r="K21" s="38"/>
      <c r="L21" s="38"/>
      <c r="M21" s="155">
        <v>327600</v>
      </c>
      <c r="N21" s="38"/>
      <c r="O21" s="38"/>
      <c r="P21" s="38"/>
      <c r="Q21" s="38"/>
      <c r="R21" s="38"/>
      <c r="S21" s="38"/>
      <c r="T21" s="38"/>
      <c r="U21" s="38"/>
      <c r="V21" s="38"/>
      <c r="W21" s="38"/>
      <c r="X21" s="38"/>
    </row>
    <row r="22" ht="21" customHeight="1" spans="1:24">
      <c r="A22" s="145" t="s">
        <v>206</v>
      </c>
      <c r="B22" s="145" t="s">
        <v>71</v>
      </c>
      <c r="C22" s="146" t="s">
        <v>233</v>
      </c>
      <c r="D22" s="145" t="s">
        <v>234</v>
      </c>
      <c r="E22" s="38" t="s">
        <v>102</v>
      </c>
      <c r="F22" s="38" t="s">
        <v>103</v>
      </c>
      <c r="G22" s="38" t="s">
        <v>235</v>
      </c>
      <c r="H22" s="38" t="s">
        <v>234</v>
      </c>
      <c r="I22" s="155">
        <v>29640</v>
      </c>
      <c r="J22" s="155">
        <v>29640</v>
      </c>
      <c r="K22" s="38"/>
      <c r="L22" s="38"/>
      <c r="M22" s="155">
        <v>29640</v>
      </c>
      <c r="N22" s="38"/>
      <c r="O22" s="38"/>
      <c r="P22" s="38"/>
      <c r="Q22" s="38"/>
      <c r="R22" s="38"/>
      <c r="S22" s="38"/>
      <c r="T22" s="38"/>
      <c r="U22" s="38"/>
      <c r="V22" s="38"/>
      <c r="W22" s="38"/>
      <c r="X22" s="38"/>
    </row>
    <row r="23" ht="21" customHeight="1" spans="1:24">
      <c r="A23" s="145" t="s">
        <v>206</v>
      </c>
      <c r="B23" s="145" t="s">
        <v>71</v>
      </c>
      <c r="C23" s="146" t="s">
        <v>236</v>
      </c>
      <c r="D23" s="145" t="s">
        <v>237</v>
      </c>
      <c r="E23" s="38" t="s">
        <v>102</v>
      </c>
      <c r="F23" s="38" t="s">
        <v>103</v>
      </c>
      <c r="G23" s="38" t="s">
        <v>238</v>
      </c>
      <c r="H23" s="38" t="s">
        <v>239</v>
      </c>
      <c r="I23" s="155">
        <v>77140</v>
      </c>
      <c r="J23" s="155">
        <v>77140</v>
      </c>
      <c r="K23" s="38"/>
      <c r="L23" s="38"/>
      <c r="M23" s="155">
        <v>77140</v>
      </c>
      <c r="N23" s="38"/>
      <c r="O23" s="38"/>
      <c r="P23" s="38"/>
      <c r="Q23" s="38"/>
      <c r="R23" s="38"/>
      <c r="S23" s="38"/>
      <c r="T23" s="38"/>
      <c r="U23" s="38"/>
      <c r="V23" s="38"/>
      <c r="W23" s="38"/>
      <c r="X23" s="38"/>
    </row>
    <row r="24" ht="21" customHeight="1" spans="1:24">
      <c r="A24" s="145" t="s">
        <v>206</v>
      </c>
      <c r="B24" s="145" t="s">
        <v>71</v>
      </c>
      <c r="C24" s="146" t="s">
        <v>236</v>
      </c>
      <c r="D24" s="145" t="s">
        <v>237</v>
      </c>
      <c r="E24" s="38" t="s">
        <v>102</v>
      </c>
      <c r="F24" s="38" t="s">
        <v>103</v>
      </c>
      <c r="G24" s="38" t="s">
        <v>240</v>
      </c>
      <c r="H24" s="38" t="s">
        <v>241</v>
      </c>
      <c r="I24" s="155">
        <v>14440</v>
      </c>
      <c r="J24" s="155">
        <v>14440</v>
      </c>
      <c r="K24" s="38"/>
      <c r="L24" s="38"/>
      <c r="M24" s="155">
        <v>14440</v>
      </c>
      <c r="N24" s="38"/>
      <c r="O24" s="38"/>
      <c r="P24" s="38"/>
      <c r="Q24" s="38"/>
      <c r="R24" s="38"/>
      <c r="S24" s="38"/>
      <c r="T24" s="38"/>
      <c r="U24" s="38"/>
      <c r="V24" s="38"/>
      <c r="W24" s="38"/>
      <c r="X24" s="38"/>
    </row>
    <row r="25" ht="21" customHeight="1" spans="1:24">
      <c r="A25" s="145" t="s">
        <v>206</v>
      </c>
      <c r="B25" s="145" t="s">
        <v>71</v>
      </c>
      <c r="C25" s="146" t="s">
        <v>236</v>
      </c>
      <c r="D25" s="145" t="s">
        <v>237</v>
      </c>
      <c r="E25" s="38" t="s">
        <v>102</v>
      </c>
      <c r="F25" s="38" t="s">
        <v>103</v>
      </c>
      <c r="G25" s="38" t="s">
        <v>242</v>
      </c>
      <c r="H25" s="38" t="s">
        <v>243</v>
      </c>
      <c r="I25" s="155">
        <v>37240</v>
      </c>
      <c r="J25" s="155">
        <v>37240</v>
      </c>
      <c r="K25" s="38"/>
      <c r="L25" s="38"/>
      <c r="M25" s="155">
        <v>37240</v>
      </c>
      <c r="N25" s="38"/>
      <c r="O25" s="38"/>
      <c r="P25" s="38"/>
      <c r="Q25" s="38"/>
      <c r="R25" s="38"/>
      <c r="S25" s="38"/>
      <c r="T25" s="38"/>
      <c r="U25" s="38"/>
      <c r="V25" s="38"/>
      <c r="W25" s="38"/>
      <c r="X25" s="38"/>
    </row>
    <row r="26" ht="21" customHeight="1" spans="1:24">
      <c r="A26" s="145" t="s">
        <v>206</v>
      </c>
      <c r="B26" s="145" t="s">
        <v>71</v>
      </c>
      <c r="C26" s="146" t="s">
        <v>236</v>
      </c>
      <c r="D26" s="145" t="s">
        <v>237</v>
      </c>
      <c r="E26" s="38" t="s">
        <v>102</v>
      </c>
      <c r="F26" s="38" t="s">
        <v>103</v>
      </c>
      <c r="G26" s="38" t="s">
        <v>244</v>
      </c>
      <c r="H26" s="38" t="s">
        <v>245</v>
      </c>
      <c r="I26" s="155">
        <v>51300</v>
      </c>
      <c r="J26" s="155">
        <v>51300</v>
      </c>
      <c r="K26" s="38"/>
      <c r="L26" s="38"/>
      <c r="M26" s="155">
        <v>51300</v>
      </c>
      <c r="N26" s="38"/>
      <c r="O26" s="38"/>
      <c r="P26" s="38"/>
      <c r="Q26" s="38"/>
      <c r="R26" s="38"/>
      <c r="S26" s="38"/>
      <c r="T26" s="38"/>
      <c r="U26" s="38"/>
      <c r="V26" s="38"/>
      <c r="W26" s="38"/>
      <c r="X26" s="38"/>
    </row>
    <row r="27" ht="21" customHeight="1" spans="1:24">
      <c r="A27" s="145" t="s">
        <v>206</v>
      </c>
      <c r="B27" s="145" t="s">
        <v>71</v>
      </c>
      <c r="C27" s="146" t="s">
        <v>236</v>
      </c>
      <c r="D27" s="145" t="s">
        <v>237</v>
      </c>
      <c r="E27" s="38" t="s">
        <v>102</v>
      </c>
      <c r="F27" s="38" t="s">
        <v>103</v>
      </c>
      <c r="G27" s="38" t="s">
        <v>246</v>
      </c>
      <c r="H27" s="38" t="s">
        <v>247</v>
      </c>
      <c r="I27" s="155">
        <v>53960</v>
      </c>
      <c r="J27" s="155">
        <v>53960</v>
      </c>
      <c r="K27" s="38"/>
      <c r="L27" s="38"/>
      <c r="M27" s="155">
        <v>53960</v>
      </c>
      <c r="N27" s="38"/>
      <c r="O27" s="38"/>
      <c r="P27" s="38"/>
      <c r="Q27" s="38"/>
      <c r="R27" s="38"/>
      <c r="S27" s="38"/>
      <c r="T27" s="38"/>
      <c r="U27" s="38"/>
      <c r="V27" s="38"/>
      <c r="W27" s="38"/>
      <c r="X27" s="38"/>
    </row>
    <row r="28" ht="21" customHeight="1" spans="1:24">
      <c r="A28" s="145" t="s">
        <v>206</v>
      </c>
      <c r="B28" s="145" t="s">
        <v>71</v>
      </c>
      <c r="C28" s="146" t="s">
        <v>236</v>
      </c>
      <c r="D28" s="145" t="s">
        <v>237</v>
      </c>
      <c r="E28" s="38" t="s">
        <v>102</v>
      </c>
      <c r="F28" s="38" t="s">
        <v>103</v>
      </c>
      <c r="G28" s="38" t="s">
        <v>248</v>
      </c>
      <c r="H28" s="38" t="s">
        <v>249</v>
      </c>
      <c r="I28" s="155">
        <v>14440</v>
      </c>
      <c r="J28" s="155">
        <v>14440</v>
      </c>
      <c r="K28" s="38"/>
      <c r="L28" s="38"/>
      <c r="M28" s="155">
        <v>14440</v>
      </c>
      <c r="N28" s="38"/>
      <c r="O28" s="38"/>
      <c r="P28" s="38"/>
      <c r="Q28" s="38"/>
      <c r="R28" s="38"/>
      <c r="S28" s="38"/>
      <c r="T28" s="38"/>
      <c r="U28" s="38"/>
      <c r="V28" s="38"/>
      <c r="W28" s="38"/>
      <c r="X28" s="38"/>
    </row>
    <row r="29" ht="21" customHeight="1" spans="1:24">
      <c r="A29" s="145" t="s">
        <v>206</v>
      </c>
      <c r="B29" s="145" t="s">
        <v>71</v>
      </c>
      <c r="C29" s="146" t="s">
        <v>236</v>
      </c>
      <c r="D29" s="145" t="s">
        <v>237</v>
      </c>
      <c r="E29" s="38" t="s">
        <v>102</v>
      </c>
      <c r="F29" s="38" t="s">
        <v>103</v>
      </c>
      <c r="G29" s="38" t="s">
        <v>250</v>
      </c>
      <c r="H29" s="38" t="s">
        <v>251</v>
      </c>
      <c r="I29" s="155">
        <v>114000</v>
      </c>
      <c r="J29" s="155">
        <v>114000</v>
      </c>
      <c r="K29" s="38"/>
      <c r="L29" s="38"/>
      <c r="M29" s="155">
        <v>114000</v>
      </c>
      <c r="N29" s="38"/>
      <c r="O29" s="38"/>
      <c r="P29" s="38"/>
      <c r="Q29" s="38"/>
      <c r="R29" s="38"/>
      <c r="S29" s="38"/>
      <c r="T29" s="38"/>
      <c r="U29" s="38"/>
      <c r="V29" s="38"/>
      <c r="W29" s="38"/>
      <c r="X29" s="38"/>
    </row>
    <row r="30" ht="21" customHeight="1" spans="1:24">
      <c r="A30" s="145" t="s">
        <v>206</v>
      </c>
      <c r="B30" s="145" t="s">
        <v>71</v>
      </c>
      <c r="C30" s="146" t="s">
        <v>236</v>
      </c>
      <c r="D30" s="145" t="s">
        <v>237</v>
      </c>
      <c r="E30" s="38" t="s">
        <v>108</v>
      </c>
      <c r="F30" s="38" t="s">
        <v>109</v>
      </c>
      <c r="G30" s="38" t="s">
        <v>250</v>
      </c>
      <c r="H30" s="38" t="s">
        <v>251</v>
      </c>
      <c r="I30" s="155">
        <v>24000</v>
      </c>
      <c r="J30" s="155">
        <v>24000</v>
      </c>
      <c r="K30" s="38"/>
      <c r="L30" s="38"/>
      <c r="M30" s="155">
        <v>24000</v>
      </c>
      <c r="N30" s="38"/>
      <c r="O30" s="38"/>
      <c r="P30" s="38"/>
      <c r="Q30" s="38"/>
      <c r="R30" s="38"/>
      <c r="S30" s="38"/>
      <c r="T30" s="38"/>
      <c r="U30" s="38"/>
      <c r="V30" s="38"/>
      <c r="W30" s="38"/>
      <c r="X30" s="38"/>
    </row>
    <row r="31" ht="21" customHeight="1" spans="1:24">
      <c r="A31" s="145" t="s">
        <v>206</v>
      </c>
      <c r="B31" s="145" t="s">
        <v>71</v>
      </c>
      <c r="C31" s="146" t="s">
        <v>236</v>
      </c>
      <c r="D31" s="145" t="s">
        <v>237</v>
      </c>
      <c r="E31" s="38" t="s">
        <v>108</v>
      </c>
      <c r="F31" s="38" t="s">
        <v>109</v>
      </c>
      <c r="G31" s="38" t="s">
        <v>252</v>
      </c>
      <c r="H31" s="38" t="s">
        <v>253</v>
      </c>
      <c r="I31" s="155">
        <v>6000</v>
      </c>
      <c r="J31" s="155">
        <v>6000</v>
      </c>
      <c r="K31" s="38"/>
      <c r="L31" s="38"/>
      <c r="M31" s="155">
        <v>6000</v>
      </c>
      <c r="N31" s="38"/>
      <c r="O31" s="38"/>
      <c r="P31" s="38"/>
      <c r="Q31" s="38"/>
      <c r="R31" s="38"/>
      <c r="S31" s="38"/>
      <c r="T31" s="38"/>
      <c r="U31" s="38"/>
      <c r="V31" s="38"/>
      <c r="W31" s="38"/>
      <c r="X31" s="38"/>
    </row>
    <row r="32" ht="21" customHeight="1" spans="1:24">
      <c r="A32" s="145" t="s">
        <v>206</v>
      </c>
      <c r="B32" s="145" t="s">
        <v>71</v>
      </c>
      <c r="C32" s="146" t="s">
        <v>254</v>
      </c>
      <c r="D32" s="145" t="s">
        <v>255</v>
      </c>
      <c r="E32" s="38" t="s">
        <v>102</v>
      </c>
      <c r="F32" s="38" t="s">
        <v>103</v>
      </c>
      <c r="G32" s="38" t="s">
        <v>213</v>
      </c>
      <c r="H32" s="38" t="s">
        <v>214</v>
      </c>
      <c r="I32" s="155">
        <v>925680</v>
      </c>
      <c r="J32" s="155">
        <v>925680</v>
      </c>
      <c r="K32" s="38"/>
      <c r="L32" s="38"/>
      <c r="M32" s="155">
        <v>925680</v>
      </c>
      <c r="N32" s="38"/>
      <c r="O32" s="38"/>
      <c r="P32" s="38"/>
      <c r="Q32" s="38"/>
      <c r="R32" s="38"/>
      <c r="S32" s="38"/>
      <c r="T32" s="38"/>
      <c r="U32" s="38"/>
      <c r="V32" s="38"/>
      <c r="W32" s="38"/>
      <c r="X32" s="38"/>
    </row>
    <row r="33" ht="21" customHeight="1" spans="1:24">
      <c r="A33" s="145" t="s">
        <v>206</v>
      </c>
      <c r="B33" s="145" t="s">
        <v>71</v>
      </c>
      <c r="C33" s="146" t="s">
        <v>254</v>
      </c>
      <c r="D33" s="145" t="s">
        <v>255</v>
      </c>
      <c r="E33" s="38" t="s">
        <v>102</v>
      </c>
      <c r="F33" s="38" t="s">
        <v>103</v>
      </c>
      <c r="G33" s="38" t="s">
        <v>213</v>
      </c>
      <c r="H33" s="38" t="s">
        <v>214</v>
      </c>
      <c r="I33" s="155">
        <v>601545</v>
      </c>
      <c r="J33" s="155">
        <v>601545</v>
      </c>
      <c r="K33" s="38"/>
      <c r="L33" s="38"/>
      <c r="M33" s="155">
        <v>601545</v>
      </c>
      <c r="N33" s="38"/>
      <c r="O33" s="38"/>
      <c r="P33" s="38"/>
      <c r="Q33" s="38"/>
      <c r="R33" s="38"/>
      <c r="S33" s="38"/>
      <c r="T33" s="38"/>
      <c r="U33" s="38"/>
      <c r="V33" s="38"/>
      <c r="W33" s="38"/>
      <c r="X33" s="38"/>
    </row>
    <row r="34" ht="21" customHeight="1" spans="1:24">
      <c r="A34" s="145" t="s">
        <v>206</v>
      </c>
      <c r="B34" s="145" t="s">
        <v>71</v>
      </c>
      <c r="C34" s="146" t="s">
        <v>256</v>
      </c>
      <c r="D34" s="145" t="s">
        <v>257</v>
      </c>
      <c r="E34" s="38" t="s">
        <v>108</v>
      </c>
      <c r="F34" s="38" t="s">
        <v>109</v>
      </c>
      <c r="G34" s="38" t="s">
        <v>258</v>
      </c>
      <c r="H34" s="38" t="s">
        <v>259</v>
      </c>
      <c r="I34" s="155">
        <v>277200</v>
      </c>
      <c r="J34" s="155">
        <v>277200</v>
      </c>
      <c r="K34" s="38"/>
      <c r="L34" s="38"/>
      <c r="M34" s="155">
        <v>277200</v>
      </c>
      <c r="N34" s="38"/>
      <c r="O34" s="38"/>
      <c r="P34" s="38"/>
      <c r="Q34" s="38"/>
      <c r="R34" s="38"/>
      <c r="S34" s="38"/>
      <c r="T34" s="38"/>
      <c r="U34" s="38"/>
      <c r="V34" s="38"/>
      <c r="W34" s="38"/>
      <c r="X34" s="38"/>
    </row>
    <row r="35" ht="21" customHeight="1" spans="1:24">
      <c r="A35" s="145" t="s">
        <v>206</v>
      </c>
      <c r="B35" s="145" t="s">
        <v>71</v>
      </c>
      <c r="C35" s="146" t="s">
        <v>260</v>
      </c>
      <c r="D35" s="145" t="s">
        <v>261</v>
      </c>
      <c r="E35" s="38" t="s">
        <v>108</v>
      </c>
      <c r="F35" s="38" t="s">
        <v>109</v>
      </c>
      <c r="G35" s="38" t="s">
        <v>250</v>
      </c>
      <c r="H35" s="38" t="s">
        <v>251</v>
      </c>
      <c r="I35" s="155">
        <v>3600</v>
      </c>
      <c r="J35" s="155">
        <v>3600</v>
      </c>
      <c r="K35" s="38"/>
      <c r="L35" s="38"/>
      <c r="M35" s="155">
        <v>3600</v>
      </c>
      <c r="N35" s="38"/>
      <c r="O35" s="38"/>
      <c r="P35" s="38"/>
      <c r="Q35" s="38"/>
      <c r="R35" s="38"/>
      <c r="S35" s="38"/>
      <c r="T35" s="38"/>
      <c r="U35" s="38"/>
      <c r="V35" s="38"/>
      <c r="W35" s="38"/>
      <c r="X35" s="38"/>
    </row>
    <row r="36" ht="21" customHeight="1" spans="1:24">
      <c r="A36" s="147" t="s">
        <v>206</v>
      </c>
      <c r="B36" s="147" t="s">
        <v>71</v>
      </c>
      <c r="C36" s="146" t="s">
        <v>262</v>
      </c>
      <c r="D36" s="145" t="s">
        <v>263</v>
      </c>
      <c r="E36" s="148" t="s">
        <v>102</v>
      </c>
      <c r="F36" s="148" t="s">
        <v>103</v>
      </c>
      <c r="G36" s="148" t="s">
        <v>231</v>
      </c>
      <c r="H36" s="148" t="s">
        <v>232</v>
      </c>
      <c r="I36" s="156">
        <v>32760</v>
      </c>
      <c r="J36" s="156">
        <v>32760</v>
      </c>
      <c r="K36" s="148"/>
      <c r="L36" s="148"/>
      <c r="M36" s="156">
        <v>32760</v>
      </c>
      <c r="N36" s="148"/>
      <c r="O36" s="148"/>
      <c r="P36" s="148"/>
      <c r="Q36" s="148"/>
      <c r="R36" s="148"/>
      <c r="S36" s="148"/>
      <c r="T36" s="148"/>
      <c r="U36" s="148"/>
      <c r="V36" s="148"/>
      <c r="W36" s="148"/>
      <c r="X36" s="148"/>
    </row>
    <row r="37" ht="21" customHeight="1" spans="1:24">
      <c r="A37" s="149" t="s">
        <v>179</v>
      </c>
      <c r="B37" s="150"/>
      <c r="C37" s="150"/>
      <c r="D37" s="150"/>
      <c r="E37" s="150"/>
      <c r="F37" s="150"/>
      <c r="G37" s="150"/>
      <c r="H37" s="151"/>
      <c r="I37" s="157">
        <v>8783256</v>
      </c>
      <c r="J37" s="157">
        <v>8783256</v>
      </c>
      <c r="K37" s="158"/>
      <c r="L37" s="158"/>
      <c r="M37" s="157">
        <v>8783256</v>
      </c>
      <c r="N37" s="158"/>
      <c r="O37" s="158"/>
      <c r="P37" s="158"/>
      <c r="Q37" s="158"/>
      <c r="R37" s="158"/>
      <c r="S37" s="158"/>
      <c r="T37" s="158"/>
      <c r="U37" s="158"/>
      <c r="V37" s="158"/>
      <c r="W37" s="158"/>
      <c r="X37" s="158"/>
    </row>
  </sheetData>
  <mergeCells count="31">
    <mergeCell ref="A3:X3"/>
    <mergeCell ref="A4:H4"/>
    <mergeCell ref="I5:X5"/>
    <mergeCell ref="J6:N6"/>
    <mergeCell ref="O6:Q6"/>
    <mergeCell ref="S6:X6"/>
    <mergeCell ref="A37:H37"/>
    <mergeCell ref="A5:A8"/>
    <mergeCell ref="B5:B8"/>
    <mergeCell ref="C5:C8"/>
    <mergeCell ref="D5:D8"/>
    <mergeCell ref="E5:E8"/>
    <mergeCell ref="F5:F8"/>
    <mergeCell ref="G5:G8"/>
    <mergeCell ref="H5:H8"/>
    <mergeCell ref="I6:I8"/>
    <mergeCell ref="J7:J8"/>
    <mergeCell ref="K7:K8"/>
    <mergeCell ref="L7:L8"/>
    <mergeCell ref="M7:M8"/>
    <mergeCell ref="N7:N8"/>
    <mergeCell ref="O7:O8"/>
    <mergeCell ref="P7:P8"/>
    <mergeCell ref="Q7:Q8"/>
    <mergeCell ref="R6:R8"/>
    <mergeCell ref="S7:S8"/>
    <mergeCell ref="T7:T8"/>
    <mergeCell ref="U7:U8"/>
    <mergeCell ref="V7:V8"/>
    <mergeCell ref="W7:W8"/>
    <mergeCell ref="X7:X8"/>
  </mergeCells>
  <printOptions horizontalCentered="1"/>
  <pageMargins left="0.36875" right="0.36875" top="0.559027777777778" bottom="0.559027777777778" header="0.479166666666667" footer="0.479166666666667"/>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pageSetUpPr fitToPage="1"/>
  </sheetPr>
  <dimension ref="A1:W24"/>
  <sheetViews>
    <sheetView showZeros="0" workbookViewId="0">
      <pane ySplit="1" topLeftCell="A2" activePane="bottomLeft" state="frozen"/>
      <selection/>
      <selection pane="bottomLeft" activeCell="I11" sqref="I11"/>
    </sheetView>
  </sheetViews>
  <sheetFormatPr defaultColWidth="9.14166666666667" defaultRowHeight="14.25" customHeight="1"/>
  <cols>
    <col min="1" max="1" width="10.2833333333333" customWidth="1"/>
    <col min="2" max="2" width="13.425" customWidth="1"/>
    <col min="3" max="3" width="32.85" customWidth="1"/>
    <col min="4" max="4" width="23.85" customWidth="1"/>
    <col min="5" max="5" width="11.1416666666667" customWidth="1"/>
    <col min="6" max="6" width="17.7083333333333" customWidth="1"/>
    <col min="7" max="7" width="9.85" customWidth="1"/>
    <col min="8" max="8" width="17.7083333333333" customWidth="1"/>
    <col min="9" max="13" width="20" customWidth="1"/>
    <col min="14" max="14" width="12.2833333333333" customWidth="1"/>
    <col min="15" max="15" width="12.7083333333333" customWidth="1"/>
    <col min="16" max="16" width="11.1416666666667" customWidth="1"/>
    <col min="17" max="21" width="19.85" customWidth="1"/>
    <col min="22" max="22" width="20" customWidth="1"/>
    <col min="23" max="23" width="19.85" customWidth="1"/>
  </cols>
  <sheetData>
    <row r="1" customFormat="1" customHeight="1" spans="1:23">
      <c r="A1" s="1"/>
      <c r="B1" s="1"/>
      <c r="C1" s="1"/>
      <c r="D1" s="1"/>
      <c r="E1" s="1"/>
      <c r="F1" s="1"/>
      <c r="G1" s="1"/>
      <c r="H1" s="1"/>
      <c r="I1" s="1"/>
      <c r="J1" s="1"/>
      <c r="K1" s="1"/>
      <c r="L1" s="1"/>
      <c r="M1" s="1"/>
      <c r="N1" s="1"/>
      <c r="O1" s="1"/>
      <c r="P1" s="1"/>
      <c r="Q1" s="1"/>
      <c r="R1" s="1"/>
      <c r="S1" s="1"/>
      <c r="T1" s="1"/>
      <c r="U1" s="1"/>
      <c r="V1" s="1"/>
      <c r="W1" s="1"/>
    </row>
    <row r="2" customFormat="1" ht="13.5" customHeight="1" spans="2:23">
      <c r="B2" s="135"/>
      <c r="E2" s="2"/>
      <c r="F2" s="2"/>
      <c r="G2" s="2"/>
      <c r="H2" s="2"/>
      <c r="U2" s="135"/>
      <c r="W2" s="140" t="s">
        <v>264</v>
      </c>
    </row>
    <row r="3" customFormat="1" ht="46.5" customHeight="1" spans="1:23">
      <c r="A3" s="4" t="str">
        <f>"2025"&amp;"年部门项目支出预算表"</f>
        <v>2025年部门项目支出预算表</v>
      </c>
      <c r="B3" s="4"/>
      <c r="C3" s="4"/>
      <c r="D3" s="4"/>
      <c r="E3" s="4"/>
      <c r="F3" s="4"/>
      <c r="G3" s="4"/>
      <c r="H3" s="4"/>
      <c r="I3" s="4"/>
      <c r="J3" s="4"/>
      <c r="K3" s="4"/>
      <c r="L3" s="4"/>
      <c r="M3" s="4"/>
      <c r="N3" s="4"/>
      <c r="O3" s="4"/>
      <c r="P3" s="4"/>
      <c r="Q3" s="4"/>
      <c r="R3" s="4"/>
      <c r="S3" s="4"/>
      <c r="T3" s="4"/>
      <c r="U3" s="4"/>
      <c r="V3" s="4"/>
      <c r="W3" s="4"/>
    </row>
    <row r="4" customFormat="1" ht="13.5" customHeight="1" spans="1:23">
      <c r="A4" s="5" t="str">
        <f>"单位名称："&amp;"昆明市官渡区社会保险中心"</f>
        <v>单位名称：昆明市官渡区社会保险中心</v>
      </c>
      <c r="B4" s="6"/>
      <c r="C4" s="6"/>
      <c r="D4" s="6"/>
      <c r="E4" s="6"/>
      <c r="F4" s="6"/>
      <c r="G4" s="6"/>
      <c r="H4" s="6"/>
      <c r="I4" s="7"/>
      <c r="J4" s="7"/>
      <c r="K4" s="7"/>
      <c r="L4" s="7"/>
      <c r="M4" s="7"/>
      <c r="N4" s="7"/>
      <c r="O4" s="7"/>
      <c r="P4" s="7"/>
      <c r="Q4" s="7"/>
      <c r="U4" s="135"/>
      <c r="W4" s="118" t="s">
        <v>2</v>
      </c>
    </row>
    <row r="5" customFormat="1" ht="21.75" customHeight="1" spans="1:23">
      <c r="A5" s="9" t="s">
        <v>265</v>
      </c>
      <c r="B5" s="10" t="s">
        <v>191</v>
      </c>
      <c r="C5" s="9" t="s">
        <v>192</v>
      </c>
      <c r="D5" s="9" t="s">
        <v>266</v>
      </c>
      <c r="E5" s="10" t="s">
        <v>193</v>
      </c>
      <c r="F5" s="10" t="s">
        <v>194</v>
      </c>
      <c r="G5" s="10" t="s">
        <v>267</v>
      </c>
      <c r="H5" s="10" t="s">
        <v>268</v>
      </c>
      <c r="I5" s="28" t="s">
        <v>56</v>
      </c>
      <c r="J5" s="11" t="s">
        <v>269</v>
      </c>
      <c r="K5" s="12"/>
      <c r="L5" s="12"/>
      <c r="M5" s="13"/>
      <c r="N5" s="11" t="s">
        <v>199</v>
      </c>
      <c r="O5" s="12"/>
      <c r="P5" s="13"/>
      <c r="Q5" s="10" t="s">
        <v>62</v>
      </c>
      <c r="R5" s="11" t="s">
        <v>63</v>
      </c>
      <c r="S5" s="12"/>
      <c r="T5" s="12"/>
      <c r="U5" s="12"/>
      <c r="V5" s="12"/>
      <c r="W5" s="13"/>
    </row>
    <row r="6" customFormat="1" ht="21.75" customHeight="1" spans="1:23">
      <c r="A6" s="14"/>
      <c r="B6" s="29"/>
      <c r="C6" s="14"/>
      <c r="D6" s="14"/>
      <c r="E6" s="15"/>
      <c r="F6" s="15"/>
      <c r="G6" s="15"/>
      <c r="H6" s="15"/>
      <c r="I6" s="29"/>
      <c r="J6" s="136" t="s">
        <v>59</v>
      </c>
      <c r="K6" s="137"/>
      <c r="L6" s="10" t="s">
        <v>60</v>
      </c>
      <c r="M6" s="10" t="s">
        <v>61</v>
      </c>
      <c r="N6" s="10" t="s">
        <v>59</v>
      </c>
      <c r="O6" s="10" t="s">
        <v>60</v>
      </c>
      <c r="P6" s="10" t="s">
        <v>61</v>
      </c>
      <c r="Q6" s="15"/>
      <c r="R6" s="10" t="s">
        <v>58</v>
      </c>
      <c r="S6" s="10" t="s">
        <v>65</v>
      </c>
      <c r="T6" s="10" t="s">
        <v>205</v>
      </c>
      <c r="U6" s="10" t="s">
        <v>67</v>
      </c>
      <c r="V6" s="10" t="s">
        <v>68</v>
      </c>
      <c r="W6" s="10" t="s">
        <v>69</v>
      </c>
    </row>
    <row r="7" customFormat="1" ht="21" customHeight="1" spans="1:23">
      <c r="A7" s="29"/>
      <c r="B7" s="29"/>
      <c r="C7" s="29"/>
      <c r="D7" s="29"/>
      <c r="E7" s="29"/>
      <c r="F7" s="29"/>
      <c r="G7" s="29"/>
      <c r="H7" s="29"/>
      <c r="I7" s="29"/>
      <c r="J7" s="138" t="s">
        <v>58</v>
      </c>
      <c r="K7" s="139"/>
      <c r="L7" s="29"/>
      <c r="M7" s="29"/>
      <c r="N7" s="29"/>
      <c r="O7" s="29"/>
      <c r="P7" s="29"/>
      <c r="Q7" s="29"/>
      <c r="R7" s="29"/>
      <c r="S7" s="29"/>
      <c r="T7" s="29"/>
      <c r="U7" s="29"/>
      <c r="V7" s="29"/>
      <c r="W7" s="29"/>
    </row>
    <row r="8" customFormat="1" ht="39.75" customHeight="1" spans="1:23">
      <c r="A8" s="17"/>
      <c r="B8" s="19"/>
      <c r="C8" s="17"/>
      <c r="D8" s="17"/>
      <c r="E8" s="18"/>
      <c r="F8" s="18"/>
      <c r="G8" s="18"/>
      <c r="H8" s="18"/>
      <c r="I8" s="19"/>
      <c r="J8" s="68" t="s">
        <v>58</v>
      </c>
      <c r="K8" s="68" t="s">
        <v>270</v>
      </c>
      <c r="L8" s="18"/>
      <c r="M8" s="18"/>
      <c r="N8" s="18"/>
      <c r="O8" s="18"/>
      <c r="P8" s="18"/>
      <c r="Q8" s="18"/>
      <c r="R8" s="18"/>
      <c r="S8" s="18"/>
      <c r="T8" s="18"/>
      <c r="U8" s="19"/>
      <c r="V8" s="18"/>
      <c r="W8" s="18"/>
    </row>
    <row r="9" customFormat="1" ht="15" customHeight="1" spans="1:23">
      <c r="A9" s="20">
        <v>1</v>
      </c>
      <c r="B9" s="20">
        <v>2</v>
      </c>
      <c r="C9" s="20">
        <v>3</v>
      </c>
      <c r="D9" s="20">
        <v>4</v>
      </c>
      <c r="E9" s="20">
        <v>5</v>
      </c>
      <c r="F9" s="20">
        <v>6</v>
      </c>
      <c r="G9" s="20">
        <v>7</v>
      </c>
      <c r="H9" s="20">
        <v>8</v>
      </c>
      <c r="I9" s="20">
        <v>9</v>
      </c>
      <c r="J9" s="20">
        <v>10</v>
      </c>
      <c r="K9" s="20">
        <v>11</v>
      </c>
      <c r="L9" s="38">
        <v>12</v>
      </c>
      <c r="M9" s="38">
        <v>13</v>
      </c>
      <c r="N9" s="38">
        <v>14</v>
      </c>
      <c r="O9" s="38">
        <v>15</v>
      </c>
      <c r="P9" s="38">
        <v>16</v>
      </c>
      <c r="Q9" s="38">
        <v>17</v>
      </c>
      <c r="R9" s="38">
        <v>18</v>
      </c>
      <c r="S9" s="38">
        <v>19</v>
      </c>
      <c r="T9" s="38">
        <v>20</v>
      </c>
      <c r="U9" s="20">
        <v>21</v>
      </c>
      <c r="V9" s="38">
        <v>22</v>
      </c>
      <c r="W9" s="20">
        <v>23</v>
      </c>
    </row>
    <row r="10" customFormat="1" ht="21.75" customHeight="1" spans="1:23">
      <c r="A10" s="70" t="s">
        <v>271</v>
      </c>
      <c r="B10" s="70" t="s">
        <v>272</v>
      </c>
      <c r="C10" s="70" t="s">
        <v>273</v>
      </c>
      <c r="D10" s="70" t="s">
        <v>71</v>
      </c>
      <c r="E10" s="70" t="s">
        <v>104</v>
      </c>
      <c r="F10" s="70" t="s">
        <v>105</v>
      </c>
      <c r="G10" s="70" t="s">
        <v>274</v>
      </c>
      <c r="H10" s="70" t="s">
        <v>275</v>
      </c>
      <c r="I10" s="80">
        <v>20000</v>
      </c>
      <c r="J10" s="80">
        <v>20000</v>
      </c>
      <c r="K10" s="80">
        <v>20000</v>
      </c>
      <c r="L10" s="80"/>
      <c r="M10" s="80"/>
      <c r="N10" s="80"/>
      <c r="O10" s="80"/>
      <c r="P10" s="80"/>
      <c r="Q10" s="80"/>
      <c r="R10" s="80"/>
      <c r="S10" s="80"/>
      <c r="T10" s="80"/>
      <c r="U10" s="80"/>
      <c r="V10" s="80"/>
      <c r="W10" s="80"/>
    </row>
    <row r="11" customFormat="1" ht="21.75" customHeight="1" spans="1:23">
      <c r="A11" s="70" t="s">
        <v>271</v>
      </c>
      <c r="B11" s="70" t="s">
        <v>276</v>
      </c>
      <c r="C11" s="70" t="s">
        <v>277</v>
      </c>
      <c r="D11" s="70" t="s">
        <v>71</v>
      </c>
      <c r="E11" s="70" t="s">
        <v>124</v>
      </c>
      <c r="F11" s="70" t="s">
        <v>123</v>
      </c>
      <c r="G11" s="70" t="s">
        <v>258</v>
      </c>
      <c r="H11" s="70" t="s">
        <v>259</v>
      </c>
      <c r="I11" s="80">
        <v>772462</v>
      </c>
      <c r="J11" s="80">
        <v>772462</v>
      </c>
      <c r="K11" s="80">
        <v>772462</v>
      </c>
      <c r="L11" s="80"/>
      <c r="M11" s="80"/>
      <c r="N11" s="80"/>
      <c r="O11" s="80"/>
      <c r="P11" s="80"/>
      <c r="Q11" s="80"/>
      <c r="R11" s="80"/>
      <c r="S11" s="80"/>
      <c r="T11" s="80"/>
      <c r="U11" s="80"/>
      <c r="V11" s="80"/>
      <c r="W11" s="80"/>
    </row>
    <row r="12" customFormat="1" ht="21.75" customHeight="1" spans="1:23">
      <c r="A12" s="70" t="s">
        <v>271</v>
      </c>
      <c r="B12" s="70" t="s">
        <v>278</v>
      </c>
      <c r="C12" s="70" t="s">
        <v>279</v>
      </c>
      <c r="D12" s="70" t="s">
        <v>71</v>
      </c>
      <c r="E12" s="70" t="s">
        <v>124</v>
      </c>
      <c r="F12" s="70" t="s">
        <v>123</v>
      </c>
      <c r="G12" s="70" t="s">
        <v>258</v>
      </c>
      <c r="H12" s="70" t="s">
        <v>259</v>
      </c>
      <c r="I12" s="80">
        <v>889655.81</v>
      </c>
      <c r="J12" s="80">
        <v>889655.81</v>
      </c>
      <c r="K12" s="80">
        <v>889655.81</v>
      </c>
      <c r="L12" s="80"/>
      <c r="M12" s="80"/>
      <c r="N12" s="80"/>
      <c r="O12" s="80"/>
      <c r="P12" s="80"/>
      <c r="Q12" s="80"/>
      <c r="R12" s="80"/>
      <c r="S12" s="80"/>
      <c r="T12" s="80"/>
      <c r="U12" s="80"/>
      <c r="V12" s="80"/>
      <c r="W12" s="80"/>
    </row>
    <row r="13" customFormat="1" ht="21.75" customHeight="1" spans="1:23">
      <c r="A13" s="70" t="s">
        <v>271</v>
      </c>
      <c r="B13" s="70" t="s">
        <v>280</v>
      </c>
      <c r="C13" s="70" t="s">
        <v>281</v>
      </c>
      <c r="D13" s="70" t="s">
        <v>71</v>
      </c>
      <c r="E13" s="70" t="s">
        <v>108</v>
      </c>
      <c r="F13" s="70" t="s">
        <v>109</v>
      </c>
      <c r="G13" s="70" t="s">
        <v>282</v>
      </c>
      <c r="H13" s="70" t="s">
        <v>283</v>
      </c>
      <c r="I13" s="80">
        <v>3500000</v>
      </c>
      <c r="J13" s="80">
        <v>3500000</v>
      </c>
      <c r="K13" s="80">
        <v>3500000</v>
      </c>
      <c r="L13" s="80"/>
      <c r="M13" s="80"/>
      <c r="N13" s="80"/>
      <c r="O13" s="80"/>
      <c r="P13" s="80"/>
      <c r="Q13" s="80"/>
      <c r="R13" s="80"/>
      <c r="S13" s="80"/>
      <c r="T13" s="80"/>
      <c r="U13" s="80"/>
      <c r="V13" s="80"/>
      <c r="W13" s="80"/>
    </row>
    <row r="14" customFormat="1" ht="21.75" customHeight="1" spans="1:23">
      <c r="A14" s="70" t="s">
        <v>271</v>
      </c>
      <c r="B14" s="70" t="s">
        <v>280</v>
      </c>
      <c r="C14" s="70" t="s">
        <v>281</v>
      </c>
      <c r="D14" s="70" t="s">
        <v>71</v>
      </c>
      <c r="E14" s="70" t="s">
        <v>108</v>
      </c>
      <c r="F14" s="70" t="s">
        <v>109</v>
      </c>
      <c r="G14" s="70" t="s">
        <v>284</v>
      </c>
      <c r="H14" s="70" t="s">
        <v>285</v>
      </c>
      <c r="I14" s="80">
        <v>14000000</v>
      </c>
      <c r="J14" s="80">
        <v>14000000</v>
      </c>
      <c r="K14" s="80">
        <v>14000000</v>
      </c>
      <c r="L14" s="80"/>
      <c r="M14" s="80"/>
      <c r="N14" s="80"/>
      <c r="O14" s="80"/>
      <c r="P14" s="80"/>
      <c r="Q14" s="80"/>
      <c r="R14" s="80"/>
      <c r="S14" s="80"/>
      <c r="T14" s="80"/>
      <c r="U14" s="80"/>
      <c r="V14" s="80"/>
      <c r="W14" s="80"/>
    </row>
    <row r="15" customFormat="1" ht="21.75" customHeight="1" spans="1:23">
      <c r="A15" s="70" t="s">
        <v>271</v>
      </c>
      <c r="B15" s="70" t="s">
        <v>280</v>
      </c>
      <c r="C15" s="70" t="s">
        <v>281</v>
      </c>
      <c r="D15" s="70" t="s">
        <v>71</v>
      </c>
      <c r="E15" s="70" t="s">
        <v>110</v>
      </c>
      <c r="F15" s="70" t="s">
        <v>111</v>
      </c>
      <c r="G15" s="70" t="s">
        <v>284</v>
      </c>
      <c r="H15" s="70" t="s">
        <v>285</v>
      </c>
      <c r="I15" s="80">
        <v>38000000</v>
      </c>
      <c r="J15" s="80">
        <v>38000000</v>
      </c>
      <c r="K15" s="80">
        <v>38000000</v>
      </c>
      <c r="L15" s="80"/>
      <c r="M15" s="80"/>
      <c r="N15" s="80"/>
      <c r="O15" s="80"/>
      <c r="P15" s="80"/>
      <c r="Q15" s="80"/>
      <c r="R15" s="80"/>
      <c r="S15" s="80"/>
      <c r="T15" s="80"/>
      <c r="U15" s="80"/>
      <c r="V15" s="80"/>
      <c r="W15" s="80"/>
    </row>
    <row r="16" customFormat="1" ht="21.75" customHeight="1" spans="1:23">
      <c r="A16" s="70" t="s">
        <v>271</v>
      </c>
      <c r="B16" s="70" t="s">
        <v>286</v>
      </c>
      <c r="C16" s="70" t="s">
        <v>287</v>
      </c>
      <c r="D16" s="70" t="s">
        <v>71</v>
      </c>
      <c r="E16" s="70" t="s">
        <v>104</v>
      </c>
      <c r="F16" s="70" t="s">
        <v>105</v>
      </c>
      <c r="G16" s="70" t="s">
        <v>288</v>
      </c>
      <c r="H16" s="70" t="s">
        <v>289</v>
      </c>
      <c r="I16" s="80">
        <v>130000</v>
      </c>
      <c r="J16" s="80">
        <v>130000</v>
      </c>
      <c r="K16" s="80">
        <v>130000</v>
      </c>
      <c r="L16" s="80"/>
      <c r="M16" s="80"/>
      <c r="N16" s="80"/>
      <c r="O16" s="80"/>
      <c r="P16" s="80"/>
      <c r="Q16" s="80"/>
      <c r="R16" s="80"/>
      <c r="S16" s="80"/>
      <c r="T16" s="80"/>
      <c r="U16" s="80"/>
      <c r="V16" s="80"/>
      <c r="W16" s="80"/>
    </row>
    <row r="17" customFormat="1" ht="21.75" customHeight="1" spans="1:23">
      <c r="A17" s="70" t="s">
        <v>290</v>
      </c>
      <c r="B17" s="70" t="s">
        <v>291</v>
      </c>
      <c r="C17" s="70" t="s">
        <v>292</v>
      </c>
      <c r="D17" s="70" t="s">
        <v>71</v>
      </c>
      <c r="E17" s="70" t="s">
        <v>116</v>
      </c>
      <c r="F17" s="70" t="s">
        <v>117</v>
      </c>
      <c r="G17" s="70" t="s">
        <v>284</v>
      </c>
      <c r="H17" s="70" t="s">
        <v>285</v>
      </c>
      <c r="I17" s="80">
        <v>1550000</v>
      </c>
      <c r="J17" s="80">
        <v>1550000</v>
      </c>
      <c r="K17" s="80">
        <v>1550000</v>
      </c>
      <c r="L17" s="80"/>
      <c r="M17" s="80"/>
      <c r="N17" s="80"/>
      <c r="O17" s="80"/>
      <c r="P17" s="80"/>
      <c r="Q17" s="80"/>
      <c r="R17" s="80"/>
      <c r="S17" s="80"/>
      <c r="T17" s="80"/>
      <c r="U17" s="80"/>
      <c r="V17" s="80"/>
      <c r="W17" s="80"/>
    </row>
    <row r="18" customFormat="1" ht="21.75" customHeight="1" spans="1:23">
      <c r="A18" s="70" t="s">
        <v>290</v>
      </c>
      <c r="B18" s="70" t="s">
        <v>293</v>
      </c>
      <c r="C18" s="70" t="s">
        <v>294</v>
      </c>
      <c r="D18" s="70" t="s">
        <v>71</v>
      </c>
      <c r="E18" s="70" t="s">
        <v>124</v>
      </c>
      <c r="F18" s="70" t="s">
        <v>123</v>
      </c>
      <c r="G18" s="70" t="s">
        <v>258</v>
      </c>
      <c r="H18" s="70" t="s">
        <v>259</v>
      </c>
      <c r="I18" s="80">
        <v>27500000</v>
      </c>
      <c r="J18" s="80">
        <v>27500000</v>
      </c>
      <c r="K18" s="80">
        <v>27500000</v>
      </c>
      <c r="L18" s="80"/>
      <c r="M18" s="80"/>
      <c r="N18" s="80"/>
      <c r="O18" s="80"/>
      <c r="P18" s="80"/>
      <c r="Q18" s="80"/>
      <c r="R18" s="80"/>
      <c r="S18" s="80"/>
      <c r="T18" s="80"/>
      <c r="U18" s="80"/>
      <c r="V18" s="80"/>
      <c r="W18" s="80"/>
    </row>
    <row r="19" customFormat="1" ht="21.75" customHeight="1" spans="1:23">
      <c r="A19" s="70" t="s">
        <v>290</v>
      </c>
      <c r="B19" s="70" t="s">
        <v>295</v>
      </c>
      <c r="C19" s="70" t="s">
        <v>296</v>
      </c>
      <c r="D19" s="70" t="s">
        <v>71</v>
      </c>
      <c r="E19" s="70" t="s">
        <v>120</v>
      </c>
      <c r="F19" s="70" t="s">
        <v>121</v>
      </c>
      <c r="G19" s="70" t="s">
        <v>297</v>
      </c>
      <c r="H19" s="70" t="s">
        <v>298</v>
      </c>
      <c r="I19" s="80">
        <v>10000000</v>
      </c>
      <c r="J19" s="80">
        <v>10000000</v>
      </c>
      <c r="K19" s="80">
        <v>10000000</v>
      </c>
      <c r="L19" s="80"/>
      <c r="M19" s="80"/>
      <c r="N19" s="80"/>
      <c r="O19" s="80"/>
      <c r="P19" s="80"/>
      <c r="Q19" s="80"/>
      <c r="R19" s="80"/>
      <c r="S19" s="80"/>
      <c r="T19" s="80"/>
      <c r="U19" s="80"/>
      <c r="V19" s="80"/>
      <c r="W19" s="80"/>
    </row>
    <row r="20" customFormat="1" ht="21.75" customHeight="1" spans="1:23">
      <c r="A20" s="70" t="s">
        <v>290</v>
      </c>
      <c r="B20" s="70" t="s">
        <v>295</v>
      </c>
      <c r="C20" s="70" t="s">
        <v>296</v>
      </c>
      <c r="D20" s="70" t="s">
        <v>71</v>
      </c>
      <c r="E20" s="70" t="s">
        <v>120</v>
      </c>
      <c r="F20" s="70" t="s">
        <v>121</v>
      </c>
      <c r="G20" s="70" t="s">
        <v>258</v>
      </c>
      <c r="H20" s="70" t="s">
        <v>259</v>
      </c>
      <c r="I20" s="80">
        <v>2500000</v>
      </c>
      <c r="J20" s="80">
        <v>2500000</v>
      </c>
      <c r="K20" s="80">
        <v>2500000</v>
      </c>
      <c r="L20" s="80"/>
      <c r="M20" s="80"/>
      <c r="N20" s="80"/>
      <c r="O20" s="80"/>
      <c r="P20" s="80"/>
      <c r="Q20" s="80"/>
      <c r="R20" s="80"/>
      <c r="S20" s="80"/>
      <c r="T20" s="80"/>
      <c r="U20" s="80"/>
      <c r="V20" s="80"/>
      <c r="W20" s="80"/>
    </row>
    <row r="21" customFormat="1" ht="21.75" customHeight="1" spans="1:23">
      <c r="A21" s="70" t="s">
        <v>299</v>
      </c>
      <c r="B21" s="70" t="s">
        <v>300</v>
      </c>
      <c r="C21" s="70" t="s">
        <v>301</v>
      </c>
      <c r="D21" s="70" t="s">
        <v>71</v>
      </c>
      <c r="E21" s="70" t="s">
        <v>104</v>
      </c>
      <c r="F21" s="70" t="s">
        <v>105</v>
      </c>
      <c r="G21" s="70" t="s">
        <v>302</v>
      </c>
      <c r="H21" s="70" t="s">
        <v>184</v>
      </c>
      <c r="I21" s="80">
        <v>2000</v>
      </c>
      <c r="J21" s="80">
        <v>2000</v>
      </c>
      <c r="K21" s="80">
        <v>2000</v>
      </c>
      <c r="L21" s="80"/>
      <c r="M21" s="80"/>
      <c r="N21" s="80"/>
      <c r="O21" s="80"/>
      <c r="P21" s="80"/>
      <c r="Q21" s="80"/>
      <c r="R21" s="80"/>
      <c r="S21" s="80"/>
      <c r="T21" s="80"/>
      <c r="U21" s="80"/>
      <c r="V21" s="80"/>
      <c r="W21" s="80"/>
    </row>
    <row r="22" customFormat="1" ht="21.75" customHeight="1" spans="1:23">
      <c r="A22" s="70" t="s">
        <v>299</v>
      </c>
      <c r="B22" s="70" t="s">
        <v>303</v>
      </c>
      <c r="C22" s="70" t="s">
        <v>304</v>
      </c>
      <c r="D22" s="70" t="s">
        <v>71</v>
      </c>
      <c r="E22" s="70" t="s">
        <v>104</v>
      </c>
      <c r="F22" s="70" t="s">
        <v>105</v>
      </c>
      <c r="G22" s="70" t="s">
        <v>305</v>
      </c>
      <c r="H22" s="70" t="s">
        <v>306</v>
      </c>
      <c r="I22" s="80">
        <v>15000</v>
      </c>
      <c r="J22" s="80">
        <v>15000</v>
      </c>
      <c r="K22" s="80">
        <v>15000</v>
      </c>
      <c r="L22" s="80"/>
      <c r="M22" s="80"/>
      <c r="N22" s="80"/>
      <c r="O22" s="80"/>
      <c r="P22" s="80"/>
      <c r="Q22" s="80"/>
      <c r="R22" s="80"/>
      <c r="S22" s="80"/>
      <c r="T22" s="80"/>
      <c r="U22" s="80"/>
      <c r="V22" s="80"/>
      <c r="W22" s="80"/>
    </row>
    <row r="23" customFormat="1" ht="21.75" customHeight="1" spans="1:23">
      <c r="A23" s="70" t="s">
        <v>299</v>
      </c>
      <c r="B23" s="70" t="s">
        <v>307</v>
      </c>
      <c r="C23" s="70" t="s">
        <v>308</v>
      </c>
      <c r="D23" s="70" t="s">
        <v>71</v>
      </c>
      <c r="E23" s="70" t="s">
        <v>104</v>
      </c>
      <c r="F23" s="70" t="s">
        <v>105</v>
      </c>
      <c r="G23" s="70" t="s">
        <v>238</v>
      </c>
      <c r="H23" s="70" t="s">
        <v>239</v>
      </c>
      <c r="I23" s="80">
        <v>50000</v>
      </c>
      <c r="J23" s="80">
        <v>50000</v>
      </c>
      <c r="K23" s="80">
        <v>50000</v>
      </c>
      <c r="L23" s="80"/>
      <c r="M23" s="80"/>
      <c r="N23" s="80"/>
      <c r="O23" s="80"/>
      <c r="P23" s="80"/>
      <c r="Q23" s="80"/>
      <c r="R23" s="80"/>
      <c r="S23" s="80"/>
      <c r="T23" s="80"/>
      <c r="U23" s="80"/>
      <c r="V23" s="80"/>
      <c r="W23" s="80"/>
    </row>
    <row r="24" customFormat="1" ht="18.75" customHeight="1" spans="1:23">
      <c r="A24" s="35" t="s">
        <v>179</v>
      </c>
      <c r="B24" s="36"/>
      <c r="C24" s="36"/>
      <c r="D24" s="36"/>
      <c r="E24" s="36"/>
      <c r="F24" s="36"/>
      <c r="G24" s="36"/>
      <c r="H24" s="37"/>
      <c r="I24" s="80">
        <v>98929117.81</v>
      </c>
      <c r="J24" s="80">
        <v>98929117.81</v>
      </c>
      <c r="K24" s="80">
        <v>98929117.81</v>
      </c>
      <c r="L24" s="80"/>
      <c r="M24" s="80"/>
      <c r="N24" s="80"/>
      <c r="O24" s="80"/>
      <c r="P24" s="80"/>
      <c r="Q24" s="80"/>
      <c r="R24" s="80"/>
      <c r="S24" s="80"/>
      <c r="T24" s="80"/>
      <c r="U24" s="80"/>
      <c r="V24" s="80"/>
      <c r="W24" s="80"/>
    </row>
  </sheetData>
  <mergeCells count="28">
    <mergeCell ref="A3:W3"/>
    <mergeCell ref="A4:H4"/>
    <mergeCell ref="J5:M5"/>
    <mergeCell ref="N5:P5"/>
    <mergeCell ref="R5:W5"/>
    <mergeCell ref="A24:H24"/>
    <mergeCell ref="A5:A8"/>
    <mergeCell ref="B5:B8"/>
    <mergeCell ref="C5:C8"/>
    <mergeCell ref="D5:D8"/>
    <mergeCell ref="E5:E8"/>
    <mergeCell ref="F5:F8"/>
    <mergeCell ref="G5:G8"/>
    <mergeCell ref="H5:H8"/>
    <mergeCell ref="I5:I8"/>
    <mergeCell ref="L6:L8"/>
    <mergeCell ref="M6:M8"/>
    <mergeCell ref="N6:N8"/>
    <mergeCell ref="O6:O8"/>
    <mergeCell ref="P6:P8"/>
    <mergeCell ref="Q5:Q8"/>
    <mergeCell ref="R6:R8"/>
    <mergeCell ref="S6:S8"/>
    <mergeCell ref="T6:T8"/>
    <mergeCell ref="U6:U8"/>
    <mergeCell ref="V6:V8"/>
    <mergeCell ref="W6:W8"/>
    <mergeCell ref="J6:K7"/>
  </mergeCells>
  <printOptions horizontalCentered="1"/>
  <pageMargins left="0.36875" right="0.36875" top="0.559027777777778" bottom="0.559027777777778" header="0.479166666666667" footer="0.479166666666667"/>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pageSetUpPr fitToPage="1"/>
  </sheetPr>
  <dimension ref="A1:J89"/>
  <sheetViews>
    <sheetView showZeros="0" workbookViewId="0">
      <pane ySplit="1" topLeftCell="A12" activePane="bottomLeft" state="frozen"/>
      <selection/>
      <selection pane="bottomLeft" activeCell="G14" sqref="G14"/>
    </sheetView>
  </sheetViews>
  <sheetFormatPr defaultColWidth="9.14166666666667" defaultRowHeight="12" customHeight="1"/>
  <cols>
    <col min="1" max="1" width="21.375" customWidth="1"/>
    <col min="2" max="2" width="53" customWidth="1"/>
    <col min="3" max="5" width="23.575" customWidth="1"/>
    <col min="6" max="6" width="11.2833333333333" customWidth="1"/>
    <col min="7" max="7" width="25.1416666666667" customWidth="1"/>
    <col min="8" max="8" width="15.575" customWidth="1"/>
    <col min="9" max="9" width="13.425" customWidth="1"/>
    <col min="10" max="10" width="49.5" customWidth="1"/>
  </cols>
  <sheetData>
    <row r="1" customHeight="1" spans="1:10">
      <c r="A1" s="1"/>
      <c r="B1" s="1"/>
      <c r="C1" s="1"/>
      <c r="D1" s="1"/>
      <c r="E1" s="1"/>
      <c r="F1" s="1"/>
      <c r="G1" s="1"/>
      <c r="H1" s="1"/>
      <c r="I1" s="1"/>
      <c r="J1" s="1"/>
    </row>
    <row r="2" ht="18" customHeight="1" spans="10:10">
      <c r="J2" s="3" t="s">
        <v>309</v>
      </c>
    </row>
    <row r="3" ht="39.75" customHeight="1" spans="1:10">
      <c r="A3" s="66" t="str">
        <f>"2025"&amp;"年部门项目支出绩效目标表"</f>
        <v>2025年部门项目支出绩效目标表</v>
      </c>
      <c r="B3" s="4"/>
      <c r="C3" s="4"/>
      <c r="D3" s="4"/>
      <c r="E3" s="4"/>
      <c r="F3" s="67"/>
      <c r="G3" s="4"/>
      <c r="H3" s="67"/>
      <c r="I3" s="67"/>
      <c r="J3" s="4"/>
    </row>
    <row r="4" ht="17.25" customHeight="1" spans="1:1">
      <c r="A4" s="5" t="s">
        <v>1</v>
      </c>
    </row>
    <row r="5" ht="44.25" customHeight="1" spans="1:10">
      <c r="A5" s="68" t="s">
        <v>192</v>
      </c>
      <c r="B5" s="68" t="s">
        <v>310</v>
      </c>
      <c r="C5" s="68" t="s">
        <v>311</v>
      </c>
      <c r="D5" s="68" t="s">
        <v>312</v>
      </c>
      <c r="E5" s="68" t="s">
        <v>313</v>
      </c>
      <c r="F5" s="69" t="s">
        <v>314</v>
      </c>
      <c r="G5" s="68" t="s">
        <v>315</v>
      </c>
      <c r="H5" s="69" t="s">
        <v>316</v>
      </c>
      <c r="I5" s="69" t="s">
        <v>317</v>
      </c>
      <c r="J5" s="68" t="s">
        <v>318</v>
      </c>
    </row>
    <row r="6" ht="18.75" customHeight="1" spans="1:10">
      <c r="A6" s="133">
        <v>1</v>
      </c>
      <c r="B6" s="133">
        <v>2</v>
      </c>
      <c r="C6" s="133">
        <v>3</v>
      </c>
      <c r="D6" s="133">
        <v>4</v>
      </c>
      <c r="E6" s="133">
        <v>5</v>
      </c>
      <c r="F6" s="38">
        <v>6</v>
      </c>
      <c r="G6" s="133">
        <v>7</v>
      </c>
      <c r="H6" s="38">
        <v>8</v>
      </c>
      <c r="I6" s="38">
        <v>9</v>
      </c>
      <c r="J6" s="133">
        <v>10</v>
      </c>
    </row>
    <row r="7" ht="42" customHeight="1" spans="1:10">
      <c r="A7" s="30" t="s">
        <v>71</v>
      </c>
      <c r="B7" s="70"/>
      <c r="C7" s="70"/>
      <c r="D7" s="70"/>
      <c r="E7" s="71"/>
      <c r="F7" s="22"/>
      <c r="G7" s="71"/>
      <c r="H7" s="22"/>
      <c r="I7" s="22"/>
      <c r="J7" s="71"/>
    </row>
    <row r="8" ht="49" customHeight="1" spans="1:10">
      <c r="A8" s="134" t="s">
        <v>277</v>
      </c>
      <c r="B8" s="134" t="s">
        <v>319</v>
      </c>
      <c r="C8" s="134" t="s">
        <v>320</v>
      </c>
      <c r="D8" s="134" t="s">
        <v>321</v>
      </c>
      <c r="E8" s="134" t="s">
        <v>322</v>
      </c>
      <c r="F8" s="134" t="s">
        <v>323</v>
      </c>
      <c r="G8" s="134" t="s">
        <v>324</v>
      </c>
      <c r="H8" s="134" t="s">
        <v>325</v>
      </c>
      <c r="I8" s="134" t="s">
        <v>326</v>
      </c>
      <c r="J8" s="134" t="s">
        <v>327</v>
      </c>
    </row>
    <row r="9" ht="49" customHeight="1" spans="1:10">
      <c r="A9" s="134"/>
      <c r="B9" s="134" t="s">
        <v>328</v>
      </c>
      <c r="C9" s="134" t="s">
        <v>320</v>
      </c>
      <c r="D9" s="134" t="s">
        <v>329</v>
      </c>
      <c r="E9" s="134" t="s">
        <v>330</v>
      </c>
      <c r="F9" s="134" t="s">
        <v>331</v>
      </c>
      <c r="G9" s="134" t="s">
        <v>332</v>
      </c>
      <c r="H9" s="134" t="s">
        <v>333</v>
      </c>
      <c r="I9" s="134" t="s">
        <v>326</v>
      </c>
      <c r="J9" s="134" t="s">
        <v>334</v>
      </c>
    </row>
    <row r="10" ht="49" customHeight="1" spans="1:10">
      <c r="A10" s="134"/>
      <c r="B10" s="134" t="s">
        <v>328</v>
      </c>
      <c r="C10" s="134" t="s">
        <v>335</v>
      </c>
      <c r="D10" s="134" t="s">
        <v>336</v>
      </c>
      <c r="E10" s="134" t="s">
        <v>337</v>
      </c>
      <c r="F10" s="134" t="s">
        <v>331</v>
      </c>
      <c r="G10" s="134" t="s">
        <v>338</v>
      </c>
      <c r="H10" s="134" t="s">
        <v>333</v>
      </c>
      <c r="I10" s="134" t="s">
        <v>326</v>
      </c>
      <c r="J10" s="134" t="s">
        <v>337</v>
      </c>
    </row>
    <row r="11" ht="49" customHeight="1" spans="1:10">
      <c r="A11" s="134"/>
      <c r="B11" s="134" t="s">
        <v>328</v>
      </c>
      <c r="C11" s="134" t="s">
        <v>335</v>
      </c>
      <c r="D11" s="134" t="s">
        <v>339</v>
      </c>
      <c r="E11" s="134" t="s">
        <v>340</v>
      </c>
      <c r="F11" s="134" t="s">
        <v>331</v>
      </c>
      <c r="G11" s="134" t="s">
        <v>338</v>
      </c>
      <c r="H11" s="134" t="s">
        <v>333</v>
      </c>
      <c r="I11" s="134" t="s">
        <v>326</v>
      </c>
      <c r="J11" s="134" t="s">
        <v>340</v>
      </c>
    </row>
    <row r="12" ht="49" customHeight="1" spans="1:10">
      <c r="A12" s="134"/>
      <c r="B12" s="134" t="s">
        <v>328</v>
      </c>
      <c r="C12" s="134" t="s">
        <v>341</v>
      </c>
      <c r="D12" s="134" t="s">
        <v>342</v>
      </c>
      <c r="E12" s="134" t="s">
        <v>343</v>
      </c>
      <c r="F12" s="134" t="s">
        <v>331</v>
      </c>
      <c r="G12" s="134" t="s">
        <v>344</v>
      </c>
      <c r="H12" s="134" t="s">
        <v>333</v>
      </c>
      <c r="I12" s="134" t="s">
        <v>326</v>
      </c>
      <c r="J12" s="134" t="s">
        <v>343</v>
      </c>
    </row>
    <row r="13" ht="49" customHeight="1" spans="1:10">
      <c r="A13" s="134"/>
      <c r="B13" s="134" t="s">
        <v>328</v>
      </c>
      <c r="C13" s="134" t="s">
        <v>341</v>
      </c>
      <c r="D13" s="134" t="s">
        <v>342</v>
      </c>
      <c r="E13" s="134" t="s">
        <v>342</v>
      </c>
      <c r="F13" s="134" t="s">
        <v>331</v>
      </c>
      <c r="G13" s="134" t="s">
        <v>344</v>
      </c>
      <c r="H13" s="134" t="s">
        <v>333</v>
      </c>
      <c r="I13" s="134" t="s">
        <v>326</v>
      </c>
      <c r="J13" s="134" t="s">
        <v>342</v>
      </c>
    </row>
    <row r="14" ht="49" customHeight="1" spans="1:10">
      <c r="A14" s="134" t="s">
        <v>296</v>
      </c>
      <c r="B14" s="134" t="s">
        <v>345</v>
      </c>
      <c r="C14" s="134" t="s">
        <v>320</v>
      </c>
      <c r="D14" s="134" t="s">
        <v>321</v>
      </c>
      <c r="E14" s="134" t="s">
        <v>346</v>
      </c>
      <c r="F14" s="134" t="s">
        <v>331</v>
      </c>
      <c r="G14" s="134" t="s">
        <v>347</v>
      </c>
      <c r="H14" s="134" t="s">
        <v>325</v>
      </c>
      <c r="I14" s="134" t="s">
        <v>326</v>
      </c>
      <c r="J14" s="134" t="s">
        <v>348</v>
      </c>
    </row>
    <row r="15" ht="49" customHeight="1" spans="1:10">
      <c r="A15" s="134"/>
      <c r="B15" s="134" t="s">
        <v>349</v>
      </c>
      <c r="C15" s="134" t="s">
        <v>320</v>
      </c>
      <c r="D15" s="134" t="s">
        <v>321</v>
      </c>
      <c r="E15" s="134" t="s">
        <v>350</v>
      </c>
      <c r="F15" s="134" t="s">
        <v>351</v>
      </c>
      <c r="G15" s="134" t="s">
        <v>352</v>
      </c>
      <c r="H15" s="134" t="s">
        <v>325</v>
      </c>
      <c r="I15" s="134" t="s">
        <v>326</v>
      </c>
      <c r="J15" s="134" t="s">
        <v>353</v>
      </c>
    </row>
    <row r="16" ht="49" customHeight="1" spans="1:10">
      <c r="A16" s="134"/>
      <c r="B16" s="134" t="s">
        <v>349</v>
      </c>
      <c r="C16" s="134" t="s">
        <v>320</v>
      </c>
      <c r="D16" s="134" t="s">
        <v>354</v>
      </c>
      <c r="E16" s="134" t="s">
        <v>355</v>
      </c>
      <c r="F16" s="134" t="s">
        <v>351</v>
      </c>
      <c r="G16" s="134" t="s">
        <v>356</v>
      </c>
      <c r="H16" s="134" t="s">
        <v>333</v>
      </c>
      <c r="I16" s="134" t="s">
        <v>326</v>
      </c>
      <c r="J16" s="134" t="s">
        <v>357</v>
      </c>
    </row>
    <row r="17" ht="49" customHeight="1" spans="1:10">
      <c r="A17" s="134"/>
      <c r="B17" s="134" t="s">
        <v>349</v>
      </c>
      <c r="C17" s="134" t="s">
        <v>320</v>
      </c>
      <c r="D17" s="134" t="s">
        <v>354</v>
      </c>
      <c r="E17" s="134" t="s">
        <v>358</v>
      </c>
      <c r="F17" s="134" t="s">
        <v>351</v>
      </c>
      <c r="G17" s="134" t="s">
        <v>356</v>
      </c>
      <c r="H17" s="134" t="s">
        <v>333</v>
      </c>
      <c r="I17" s="134" t="s">
        <v>326</v>
      </c>
      <c r="J17" s="134" t="s">
        <v>359</v>
      </c>
    </row>
    <row r="18" ht="49" customHeight="1" spans="1:10">
      <c r="A18" s="134"/>
      <c r="B18" s="134" t="s">
        <v>349</v>
      </c>
      <c r="C18" s="134" t="s">
        <v>320</v>
      </c>
      <c r="D18" s="134" t="s">
        <v>354</v>
      </c>
      <c r="E18" s="134" t="s">
        <v>360</v>
      </c>
      <c r="F18" s="134" t="s">
        <v>351</v>
      </c>
      <c r="G18" s="134" t="s">
        <v>356</v>
      </c>
      <c r="H18" s="134" t="s">
        <v>333</v>
      </c>
      <c r="I18" s="134" t="s">
        <v>326</v>
      </c>
      <c r="J18" s="134" t="s">
        <v>361</v>
      </c>
    </row>
    <row r="19" ht="49" customHeight="1" spans="1:10">
      <c r="A19" s="134"/>
      <c r="B19" s="134" t="s">
        <v>349</v>
      </c>
      <c r="C19" s="134" t="s">
        <v>320</v>
      </c>
      <c r="D19" s="134" t="s">
        <v>329</v>
      </c>
      <c r="E19" s="134" t="s">
        <v>362</v>
      </c>
      <c r="F19" s="134" t="s">
        <v>351</v>
      </c>
      <c r="G19" s="134" t="s">
        <v>356</v>
      </c>
      <c r="H19" s="134" t="s">
        <v>333</v>
      </c>
      <c r="I19" s="134" t="s">
        <v>326</v>
      </c>
      <c r="J19" s="134" t="s">
        <v>363</v>
      </c>
    </row>
    <row r="20" ht="49" customHeight="1" spans="1:10">
      <c r="A20" s="134"/>
      <c r="B20" s="134" t="s">
        <v>349</v>
      </c>
      <c r="C20" s="134" t="s">
        <v>335</v>
      </c>
      <c r="D20" s="134" t="s">
        <v>336</v>
      </c>
      <c r="E20" s="134" t="s">
        <v>364</v>
      </c>
      <c r="F20" s="134" t="s">
        <v>331</v>
      </c>
      <c r="G20" s="134" t="s">
        <v>344</v>
      </c>
      <c r="H20" s="134" t="s">
        <v>333</v>
      </c>
      <c r="I20" s="134" t="s">
        <v>326</v>
      </c>
      <c r="J20" s="134" t="s">
        <v>365</v>
      </c>
    </row>
    <row r="21" ht="49" customHeight="1" spans="1:10">
      <c r="A21" s="134"/>
      <c r="B21" s="134" t="s">
        <v>349</v>
      </c>
      <c r="C21" s="134" t="s">
        <v>341</v>
      </c>
      <c r="D21" s="134" t="s">
        <v>342</v>
      </c>
      <c r="E21" s="134" t="s">
        <v>366</v>
      </c>
      <c r="F21" s="134" t="s">
        <v>331</v>
      </c>
      <c r="G21" s="134" t="s">
        <v>344</v>
      </c>
      <c r="H21" s="134" t="s">
        <v>333</v>
      </c>
      <c r="I21" s="134" t="s">
        <v>326</v>
      </c>
      <c r="J21" s="134" t="s">
        <v>367</v>
      </c>
    </row>
    <row r="22" ht="49" customHeight="1" spans="1:10">
      <c r="A22" s="134" t="s">
        <v>304</v>
      </c>
      <c r="B22" s="134" t="s">
        <v>368</v>
      </c>
      <c r="C22" s="134" t="s">
        <v>320</v>
      </c>
      <c r="D22" s="134" t="s">
        <v>321</v>
      </c>
      <c r="E22" s="134" t="s">
        <v>369</v>
      </c>
      <c r="F22" s="134" t="s">
        <v>331</v>
      </c>
      <c r="G22" s="134" t="s">
        <v>370</v>
      </c>
      <c r="H22" s="134" t="s">
        <v>371</v>
      </c>
      <c r="I22" s="134" t="s">
        <v>326</v>
      </c>
      <c r="J22" s="134" t="s">
        <v>372</v>
      </c>
    </row>
    <row r="23" ht="49" customHeight="1" spans="1:10">
      <c r="A23" s="134"/>
      <c r="B23" s="134" t="s">
        <v>373</v>
      </c>
      <c r="C23" s="134" t="s">
        <v>320</v>
      </c>
      <c r="D23" s="134" t="s">
        <v>321</v>
      </c>
      <c r="E23" s="134" t="s">
        <v>374</v>
      </c>
      <c r="F23" s="134" t="s">
        <v>331</v>
      </c>
      <c r="G23" s="134" t="s">
        <v>375</v>
      </c>
      <c r="H23" s="134" t="s">
        <v>376</v>
      </c>
      <c r="I23" s="134" t="s">
        <v>326</v>
      </c>
      <c r="J23" s="134" t="s">
        <v>377</v>
      </c>
    </row>
    <row r="24" ht="49" customHeight="1" spans="1:10">
      <c r="A24" s="134"/>
      <c r="B24" s="134" t="s">
        <v>373</v>
      </c>
      <c r="C24" s="134" t="s">
        <v>320</v>
      </c>
      <c r="D24" s="134" t="s">
        <v>329</v>
      </c>
      <c r="E24" s="134" t="s">
        <v>378</v>
      </c>
      <c r="F24" s="134" t="s">
        <v>331</v>
      </c>
      <c r="G24" s="134" t="s">
        <v>338</v>
      </c>
      <c r="H24" s="134" t="s">
        <v>333</v>
      </c>
      <c r="I24" s="134" t="s">
        <v>326</v>
      </c>
      <c r="J24" s="134" t="s">
        <v>379</v>
      </c>
    </row>
    <row r="25" ht="49" customHeight="1" spans="1:10">
      <c r="A25" s="134"/>
      <c r="B25" s="134" t="s">
        <v>373</v>
      </c>
      <c r="C25" s="134" t="s">
        <v>320</v>
      </c>
      <c r="D25" s="134" t="s">
        <v>321</v>
      </c>
      <c r="E25" s="134" t="s">
        <v>380</v>
      </c>
      <c r="F25" s="134" t="s">
        <v>323</v>
      </c>
      <c r="G25" s="134" t="s">
        <v>381</v>
      </c>
      <c r="H25" s="134" t="s">
        <v>382</v>
      </c>
      <c r="I25" s="134" t="s">
        <v>326</v>
      </c>
      <c r="J25" s="134" t="s">
        <v>383</v>
      </c>
    </row>
    <row r="26" ht="60" customHeight="1" spans="1:10">
      <c r="A26" s="134"/>
      <c r="B26" s="134" t="s">
        <v>373</v>
      </c>
      <c r="C26" s="134" t="s">
        <v>335</v>
      </c>
      <c r="D26" s="134" t="s">
        <v>336</v>
      </c>
      <c r="E26" s="134" t="s">
        <v>384</v>
      </c>
      <c r="F26" s="134" t="s">
        <v>331</v>
      </c>
      <c r="G26" s="134" t="s">
        <v>385</v>
      </c>
      <c r="H26" s="134" t="s">
        <v>333</v>
      </c>
      <c r="I26" s="134" t="s">
        <v>326</v>
      </c>
      <c r="J26" s="134" t="s">
        <v>386</v>
      </c>
    </row>
    <row r="27" ht="49" customHeight="1" spans="1:10">
      <c r="A27" s="134"/>
      <c r="B27" s="134" t="s">
        <v>373</v>
      </c>
      <c r="C27" s="134" t="s">
        <v>335</v>
      </c>
      <c r="D27" s="134" t="s">
        <v>339</v>
      </c>
      <c r="E27" s="134" t="s">
        <v>387</v>
      </c>
      <c r="F27" s="134" t="s">
        <v>331</v>
      </c>
      <c r="G27" s="134" t="s">
        <v>385</v>
      </c>
      <c r="H27" s="134" t="s">
        <v>333</v>
      </c>
      <c r="I27" s="134" t="s">
        <v>326</v>
      </c>
      <c r="J27" s="134" t="s">
        <v>388</v>
      </c>
    </row>
    <row r="28" ht="49" customHeight="1" spans="1:10">
      <c r="A28" s="134"/>
      <c r="B28" s="134" t="s">
        <v>373</v>
      </c>
      <c r="C28" s="134" t="s">
        <v>341</v>
      </c>
      <c r="D28" s="134" t="s">
        <v>342</v>
      </c>
      <c r="E28" s="134" t="s">
        <v>389</v>
      </c>
      <c r="F28" s="134" t="s">
        <v>331</v>
      </c>
      <c r="G28" s="134" t="s">
        <v>344</v>
      </c>
      <c r="H28" s="134" t="s">
        <v>333</v>
      </c>
      <c r="I28" s="134" t="s">
        <v>326</v>
      </c>
      <c r="J28" s="134" t="s">
        <v>390</v>
      </c>
    </row>
    <row r="29" ht="49" customHeight="1" spans="1:10">
      <c r="A29" s="134"/>
      <c r="B29" s="134" t="s">
        <v>373</v>
      </c>
      <c r="C29" s="134" t="s">
        <v>341</v>
      </c>
      <c r="D29" s="134" t="s">
        <v>342</v>
      </c>
      <c r="E29" s="134" t="s">
        <v>391</v>
      </c>
      <c r="F29" s="134" t="s">
        <v>331</v>
      </c>
      <c r="G29" s="134" t="s">
        <v>338</v>
      </c>
      <c r="H29" s="134" t="s">
        <v>333</v>
      </c>
      <c r="I29" s="134" t="s">
        <v>326</v>
      </c>
      <c r="J29" s="134" t="s">
        <v>392</v>
      </c>
    </row>
    <row r="30" ht="49" customHeight="1" spans="1:10">
      <c r="A30" s="134"/>
      <c r="B30" s="134" t="s">
        <v>373</v>
      </c>
      <c r="C30" s="134" t="s">
        <v>341</v>
      </c>
      <c r="D30" s="134" t="s">
        <v>342</v>
      </c>
      <c r="E30" s="134" t="s">
        <v>393</v>
      </c>
      <c r="F30" s="134" t="s">
        <v>323</v>
      </c>
      <c r="G30" s="134" t="s">
        <v>83</v>
      </c>
      <c r="H30" s="134" t="s">
        <v>333</v>
      </c>
      <c r="I30" s="134" t="s">
        <v>326</v>
      </c>
      <c r="J30" s="134" t="s">
        <v>394</v>
      </c>
    </row>
    <row r="31" ht="49" customHeight="1" spans="1:10">
      <c r="A31" s="134" t="s">
        <v>308</v>
      </c>
      <c r="B31" s="134" t="s">
        <v>395</v>
      </c>
      <c r="C31" s="134" t="s">
        <v>320</v>
      </c>
      <c r="D31" s="134" t="s">
        <v>321</v>
      </c>
      <c r="E31" s="134" t="s">
        <v>396</v>
      </c>
      <c r="F31" s="134" t="s">
        <v>331</v>
      </c>
      <c r="G31" s="134" t="s">
        <v>397</v>
      </c>
      <c r="H31" s="134" t="s">
        <v>398</v>
      </c>
      <c r="I31" s="134" t="s">
        <v>326</v>
      </c>
      <c r="J31" s="134" t="s">
        <v>399</v>
      </c>
    </row>
    <row r="32" ht="49" customHeight="1" spans="1:10">
      <c r="A32" s="134"/>
      <c r="B32" s="134" t="s">
        <v>400</v>
      </c>
      <c r="C32" s="134" t="s">
        <v>320</v>
      </c>
      <c r="D32" s="134" t="s">
        <v>321</v>
      </c>
      <c r="E32" s="134" t="s">
        <v>401</v>
      </c>
      <c r="F32" s="134" t="s">
        <v>351</v>
      </c>
      <c r="G32" s="134" t="s">
        <v>402</v>
      </c>
      <c r="H32" s="134" t="s">
        <v>403</v>
      </c>
      <c r="I32" s="134" t="s">
        <v>326</v>
      </c>
      <c r="J32" s="134" t="s">
        <v>404</v>
      </c>
    </row>
    <row r="33" ht="49" customHeight="1" spans="1:10">
      <c r="A33" s="134"/>
      <c r="B33" s="134" t="s">
        <v>400</v>
      </c>
      <c r="C33" s="134" t="s">
        <v>320</v>
      </c>
      <c r="D33" s="134" t="s">
        <v>321</v>
      </c>
      <c r="E33" s="134" t="s">
        <v>405</v>
      </c>
      <c r="F33" s="134" t="s">
        <v>323</v>
      </c>
      <c r="G33" s="134" t="s">
        <v>406</v>
      </c>
      <c r="H33" s="134" t="s">
        <v>325</v>
      </c>
      <c r="I33" s="134" t="s">
        <v>326</v>
      </c>
      <c r="J33" s="134" t="s">
        <v>407</v>
      </c>
    </row>
    <row r="34" ht="49" customHeight="1" spans="1:10">
      <c r="A34" s="134"/>
      <c r="B34" s="134" t="s">
        <v>400</v>
      </c>
      <c r="C34" s="134" t="s">
        <v>320</v>
      </c>
      <c r="D34" s="134" t="s">
        <v>329</v>
      </c>
      <c r="E34" s="134" t="s">
        <v>408</v>
      </c>
      <c r="F34" s="134" t="s">
        <v>331</v>
      </c>
      <c r="G34" s="134" t="s">
        <v>338</v>
      </c>
      <c r="H34" s="134" t="s">
        <v>333</v>
      </c>
      <c r="I34" s="134" t="s">
        <v>326</v>
      </c>
      <c r="J34" s="134" t="s">
        <v>409</v>
      </c>
    </row>
    <row r="35" ht="49" customHeight="1" spans="1:10">
      <c r="A35" s="134"/>
      <c r="B35" s="134" t="s">
        <v>400</v>
      </c>
      <c r="C35" s="134" t="s">
        <v>335</v>
      </c>
      <c r="D35" s="134" t="s">
        <v>336</v>
      </c>
      <c r="E35" s="134" t="s">
        <v>410</v>
      </c>
      <c r="F35" s="134" t="s">
        <v>331</v>
      </c>
      <c r="G35" s="134" t="s">
        <v>338</v>
      </c>
      <c r="H35" s="134" t="s">
        <v>333</v>
      </c>
      <c r="I35" s="134" t="s">
        <v>326</v>
      </c>
      <c r="J35" s="134" t="s">
        <v>411</v>
      </c>
    </row>
    <row r="36" ht="49" customHeight="1" spans="1:10">
      <c r="A36" s="134"/>
      <c r="B36" s="134" t="s">
        <v>400</v>
      </c>
      <c r="C36" s="134" t="s">
        <v>335</v>
      </c>
      <c r="D36" s="134" t="s">
        <v>336</v>
      </c>
      <c r="E36" s="134" t="s">
        <v>412</v>
      </c>
      <c r="F36" s="134" t="s">
        <v>331</v>
      </c>
      <c r="G36" s="134" t="s">
        <v>413</v>
      </c>
      <c r="H36" s="134" t="s">
        <v>333</v>
      </c>
      <c r="I36" s="134" t="s">
        <v>326</v>
      </c>
      <c r="J36" s="134" t="s">
        <v>414</v>
      </c>
    </row>
    <row r="37" ht="49" customHeight="1" spans="1:10">
      <c r="A37" s="134"/>
      <c r="B37" s="134" t="s">
        <v>400</v>
      </c>
      <c r="C37" s="134" t="s">
        <v>335</v>
      </c>
      <c r="D37" s="134" t="s">
        <v>339</v>
      </c>
      <c r="E37" s="134" t="s">
        <v>415</v>
      </c>
      <c r="F37" s="134" t="s">
        <v>351</v>
      </c>
      <c r="G37" s="134" t="s">
        <v>356</v>
      </c>
      <c r="H37" s="134" t="s">
        <v>333</v>
      </c>
      <c r="I37" s="134" t="s">
        <v>326</v>
      </c>
      <c r="J37" s="134" t="s">
        <v>416</v>
      </c>
    </row>
    <row r="38" ht="49" customHeight="1" spans="1:10">
      <c r="A38" s="134"/>
      <c r="B38" s="134" t="s">
        <v>400</v>
      </c>
      <c r="C38" s="134" t="s">
        <v>335</v>
      </c>
      <c r="D38" s="134" t="s">
        <v>339</v>
      </c>
      <c r="E38" s="134" t="s">
        <v>417</v>
      </c>
      <c r="F38" s="134" t="s">
        <v>331</v>
      </c>
      <c r="G38" s="134" t="s">
        <v>418</v>
      </c>
      <c r="H38" s="134" t="s">
        <v>333</v>
      </c>
      <c r="I38" s="134" t="s">
        <v>326</v>
      </c>
      <c r="J38" s="134" t="s">
        <v>419</v>
      </c>
    </row>
    <row r="39" ht="49" customHeight="1" spans="1:10">
      <c r="A39" s="134"/>
      <c r="B39" s="134" t="s">
        <v>400</v>
      </c>
      <c r="C39" s="134" t="s">
        <v>341</v>
      </c>
      <c r="D39" s="134" t="s">
        <v>342</v>
      </c>
      <c r="E39" s="134" t="s">
        <v>343</v>
      </c>
      <c r="F39" s="134" t="s">
        <v>331</v>
      </c>
      <c r="G39" s="134" t="s">
        <v>332</v>
      </c>
      <c r="H39" s="134" t="s">
        <v>333</v>
      </c>
      <c r="I39" s="134" t="s">
        <v>326</v>
      </c>
      <c r="J39" s="134" t="s">
        <v>420</v>
      </c>
    </row>
    <row r="40" ht="49" customHeight="1" spans="1:10">
      <c r="A40" s="134"/>
      <c r="B40" s="134" t="s">
        <v>400</v>
      </c>
      <c r="C40" s="134" t="s">
        <v>341</v>
      </c>
      <c r="D40" s="134" t="s">
        <v>342</v>
      </c>
      <c r="E40" s="134" t="s">
        <v>393</v>
      </c>
      <c r="F40" s="134" t="s">
        <v>323</v>
      </c>
      <c r="G40" s="134" t="s">
        <v>83</v>
      </c>
      <c r="H40" s="134" t="s">
        <v>333</v>
      </c>
      <c r="I40" s="134" t="s">
        <v>326</v>
      </c>
      <c r="J40" s="134" t="s">
        <v>394</v>
      </c>
    </row>
    <row r="41" ht="49" customHeight="1" spans="1:10">
      <c r="A41" s="134" t="s">
        <v>281</v>
      </c>
      <c r="B41" s="134" t="s">
        <v>421</v>
      </c>
      <c r="C41" s="134" t="s">
        <v>320</v>
      </c>
      <c r="D41" s="134" t="s">
        <v>321</v>
      </c>
      <c r="E41" s="134" t="s">
        <v>422</v>
      </c>
      <c r="F41" s="134" t="s">
        <v>331</v>
      </c>
      <c r="G41" s="134" t="s">
        <v>423</v>
      </c>
      <c r="H41" s="134" t="s">
        <v>325</v>
      </c>
      <c r="I41" s="134" t="s">
        <v>326</v>
      </c>
      <c r="J41" s="134" t="s">
        <v>424</v>
      </c>
    </row>
    <row r="42" ht="49" customHeight="1" spans="1:10">
      <c r="A42" s="134"/>
      <c r="B42" s="134" t="s">
        <v>425</v>
      </c>
      <c r="C42" s="134" t="s">
        <v>320</v>
      </c>
      <c r="D42" s="134" t="s">
        <v>321</v>
      </c>
      <c r="E42" s="134" t="s">
        <v>426</v>
      </c>
      <c r="F42" s="134" t="s">
        <v>323</v>
      </c>
      <c r="G42" s="134" t="s">
        <v>427</v>
      </c>
      <c r="H42" s="134" t="s">
        <v>325</v>
      </c>
      <c r="I42" s="134" t="s">
        <v>326</v>
      </c>
      <c r="J42" s="134" t="s">
        <v>428</v>
      </c>
    </row>
    <row r="43" ht="49" customHeight="1" spans="1:10">
      <c r="A43" s="134"/>
      <c r="B43" s="134" t="s">
        <v>425</v>
      </c>
      <c r="C43" s="134" t="s">
        <v>320</v>
      </c>
      <c r="D43" s="134" t="s">
        <v>354</v>
      </c>
      <c r="E43" s="134" t="s">
        <v>429</v>
      </c>
      <c r="F43" s="134" t="s">
        <v>351</v>
      </c>
      <c r="G43" s="134" t="s">
        <v>356</v>
      </c>
      <c r="H43" s="134" t="s">
        <v>333</v>
      </c>
      <c r="I43" s="134" t="s">
        <v>326</v>
      </c>
      <c r="J43" s="134" t="s">
        <v>357</v>
      </c>
    </row>
    <row r="44" ht="49" customHeight="1" spans="1:10">
      <c r="A44" s="134"/>
      <c r="B44" s="134" t="s">
        <v>425</v>
      </c>
      <c r="C44" s="134" t="s">
        <v>320</v>
      </c>
      <c r="D44" s="134" t="s">
        <v>354</v>
      </c>
      <c r="E44" s="134" t="s">
        <v>358</v>
      </c>
      <c r="F44" s="134" t="s">
        <v>351</v>
      </c>
      <c r="G44" s="134" t="s">
        <v>356</v>
      </c>
      <c r="H44" s="134" t="s">
        <v>333</v>
      </c>
      <c r="I44" s="134" t="s">
        <v>326</v>
      </c>
      <c r="J44" s="134" t="s">
        <v>359</v>
      </c>
    </row>
    <row r="45" ht="49" customHeight="1" spans="1:10">
      <c r="A45" s="134"/>
      <c r="B45" s="134" t="s">
        <v>425</v>
      </c>
      <c r="C45" s="134" t="s">
        <v>320</v>
      </c>
      <c r="D45" s="134" t="s">
        <v>329</v>
      </c>
      <c r="E45" s="134" t="s">
        <v>362</v>
      </c>
      <c r="F45" s="134" t="s">
        <v>351</v>
      </c>
      <c r="G45" s="134" t="s">
        <v>356</v>
      </c>
      <c r="H45" s="134" t="s">
        <v>333</v>
      </c>
      <c r="I45" s="134" t="s">
        <v>326</v>
      </c>
      <c r="J45" s="134" t="s">
        <v>363</v>
      </c>
    </row>
    <row r="46" ht="49" customHeight="1" spans="1:10">
      <c r="A46" s="134"/>
      <c r="B46" s="134" t="s">
        <v>425</v>
      </c>
      <c r="C46" s="134" t="s">
        <v>335</v>
      </c>
      <c r="D46" s="134" t="s">
        <v>336</v>
      </c>
      <c r="E46" s="134" t="s">
        <v>364</v>
      </c>
      <c r="F46" s="134" t="s">
        <v>331</v>
      </c>
      <c r="G46" s="134" t="s">
        <v>344</v>
      </c>
      <c r="H46" s="134" t="s">
        <v>333</v>
      </c>
      <c r="I46" s="134" t="s">
        <v>326</v>
      </c>
      <c r="J46" s="134" t="s">
        <v>365</v>
      </c>
    </row>
    <row r="47" ht="49" customHeight="1" spans="1:10">
      <c r="A47" s="134"/>
      <c r="B47" s="134" t="s">
        <v>425</v>
      </c>
      <c r="C47" s="134" t="s">
        <v>341</v>
      </c>
      <c r="D47" s="134" t="s">
        <v>342</v>
      </c>
      <c r="E47" s="134" t="s">
        <v>366</v>
      </c>
      <c r="F47" s="134" t="s">
        <v>331</v>
      </c>
      <c r="G47" s="134" t="s">
        <v>344</v>
      </c>
      <c r="H47" s="134" t="s">
        <v>333</v>
      </c>
      <c r="I47" s="134" t="s">
        <v>326</v>
      </c>
      <c r="J47" s="134" t="s">
        <v>367</v>
      </c>
    </row>
    <row r="48" ht="49" customHeight="1" spans="1:10">
      <c r="A48" s="134" t="s">
        <v>294</v>
      </c>
      <c r="B48" s="134" t="s">
        <v>430</v>
      </c>
      <c r="C48" s="134" t="s">
        <v>320</v>
      </c>
      <c r="D48" s="134" t="s">
        <v>321</v>
      </c>
      <c r="E48" s="134" t="s">
        <v>431</v>
      </c>
      <c r="F48" s="134" t="s">
        <v>331</v>
      </c>
      <c r="G48" s="134" t="s">
        <v>432</v>
      </c>
      <c r="H48" s="134" t="s">
        <v>325</v>
      </c>
      <c r="I48" s="134" t="s">
        <v>326</v>
      </c>
      <c r="J48" s="134" t="s">
        <v>433</v>
      </c>
    </row>
    <row r="49" ht="49" customHeight="1" spans="1:10">
      <c r="A49" s="134"/>
      <c r="B49" s="134" t="s">
        <v>434</v>
      </c>
      <c r="C49" s="134" t="s">
        <v>320</v>
      </c>
      <c r="D49" s="134" t="s">
        <v>354</v>
      </c>
      <c r="E49" s="134" t="s">
        <v>429</v>
      </c>
      <c r="F49" s="134" t="s">
        <v>351</v>
      </c>
      <c r="G49" s="134" t="s">
        <v>356</v>
      </c>
      <c r="H49" s="134" t="s">
        <v>333</v>
      </c>
      <c r="I49" s="134" t="s">
        <v>326</v>
      </c>
      <c r="J49" s="134" t="s">
        <v>357</v>
      </c>
    </row>
    <row r="50" ht="49" customHeight="1" spans="1:10">
      <c r="A50" s="134"/>
      <c r="B50" s="134" t="s">
        <v>434</v>
      </c>
      <c r="C50" s="134" t="s">
        <v>320</v>
      </c>
      <c r="D50" s="134" t="s">
        <v>354</v>
      </c>
      <c r="E50" s="134" t="s">
        <v>435</v>
      </c>
      <c r="F50" s="134" t="s">
        <v>351</v>
      </c>
      <c r="G50" s="134" t="s">
        <v>356</v>
      </c>
      <c r="H50" s="134" t="s">
        <v>333</v>
      </c>
      <c r="I50" s="134" t="s">
        <v>326</v>
      </c>
      <c r="J50" s="134" t="s">
        <v>359</v>
      </c>
    </row>
    <row r="51" ht="49" customHeight="1" spans="1:10">
      <c r="A51" s="134"/>
      <c r="B51" s="134" t="s">
        <v>434</v>
      </c>
      <c r="C51" s="134" t="s">
        <v>320</v>
      </c>
      <c r="D51" s="134" t="s">
        <v>354</v>
      </c>
      <c r="E51" s="134" t="s">
        <v>436</v>
      </c>
      <c r="F51" s="134" t="s">
        <v>351</v>
      </c>
      <c r="G51" s="134" t="s">
        <v>356</v>
      </c>
      <c r="H51" s="134" t="s">
        <v>333</v>
      </c>
      <c r="I51" s="134" t="s">
        <v>326</v>
      </c>
      <c r="J51" s="134" t="s">
        <v>437</v>
      </c>
    </row>
    <row r="52" ht="49" customHeight="1" spans="1:10">
      <c r="A52" s="134"/>
      <c r="B52" s="134" t="s">
        <v>434</v>
      </c>
      <c r="C52" s="134" t="s">
        <v>320</v>
      </c>
      <c r="D52" s="134" t="s">
        <v>329</v>
      </c>
      <c r="E52" s="134" t="s">
        <v>362</v>
      </c>
      <c r="F52" s="134" t="s">
        <v>351</v>
      </c>
      <c r="G52" s="134" t="s">
        <v>356</v>
      </c>
      <c r="H52" s="134" t="s">
        <v>333</v>
      </c>
      <c r="I52" s="134" t="s">
        <v>326</v>
      </c>
      <c r="J52" s="134" t="s">
        <v>363</v>
      </c>
    </row>
    <row r="53" ht="49" customHeight="1" spans="1:10">
      <c r="A53" s="134"/>
      <c r="B53" s="134" t="s">
        <v>434</v>
      </c>
      <c r="C53" s="134" t="s">
        <v>335</v>
      </c>
      <c r="D53" s="134" t="s">
        <v>438</v>
      </c>
      <c r="E53" s="134" t="s">
        <v>439</v>
      </c>
      <c r="F53" s="134" t="s">
        <v>331</v>
      </c>
      <c r="G53" s="134" t="s">
        <v>440</v>
      </c>
      <c r="H53" s="134" t="s">
        <v>382</v>
      </c>
      <c r="I53" s="134" t="s">
        <v>326</v>
      </c>
      <c r="J53" s="134" t="s">
        <v>441</v>
      </c>
    </row>
    <row r="54" ht="49" customHeight="1" spans="1:10">
      <c r="A54" s="134"/>
      <c r="B54" s="134" t="s">
        <v>434</v>
      </c>
      <c r="C54" s="134" t="s">
        <v>335</v>
      </c>
      <c r="D54" s="134" t="s">
        <v>336</v>
      </c>
      <c r="E54" s="134" t="s">
        <v>364</v>
      </c>
      <c r="F54" s="134" t="s">
        <v>331</v>
      </c>
      <c r="G54" s="134" t="s">
        <v>440</v>
      </c>
      <c r="H54" s="134" t="s">
        <v>333</v>
      </c>
      <c r="I54" s="134" t="s">
        <v>326</v>
      </c>
      <c r="J54" s="134" t="s">
        <v>365</v>
      </c>
    </row>
    <row r="55" ht="49" customHeight="1" spans="1:10">
      <c r="A55" s="134"/>
      <c r="B55" s="134" t="s">
        <v>434</v>
      </c>
      <c r="C55" s="134" t="s">
        <v>341</v>
      </c>
      <c r="D55" s="134" t="s">
        <v>342</v>
      </c>
      <c r="E55" s="134" t="s">
        <v>442</v>
      </c>
      <c r="F55" s="134" t="s">
        <v>331</v>
      </c>
      <c r="G55" s="134" t="s">
        <v>443</v>
      </c>
      <c r="H55" s="134" t="s">
        <v>333</v>
      </c>
      <c r="I55" s="134" t="s">
        <v>326</v>
      </c>
      <c r="J55" s="134" t="s">
        <v>367</v>
      </c>
    </row>
    <row r="56" ht="49" customHeight="1" spans="1:10">
      <c r="A56" s="134"/>
      <c r="B56" s="134" t="s">
        <v>434</v>
      </c>
      <c r="C56" s="134" t="s">
        <v>341</v>
      </c>
      <c r="D56" s="134" t="s">
        <v>342</v>
      </c>
      <c r="E56" s="134" t="s">
        <v>444</v>
      </c>
      <c r="F56" s="134" t="s">
        <v>331</v>
      </c>
      <c r="G56" s="134" t="s">
        <v>338</v>
      </c>
      <c r="H56" s="134" t="s">
        <v>333</v>
      </c>
      <c r="I56" s="134" t="s">
        <v>326</v>
      </c>
      <c r="J56" s="134" t="s">
        <v>445</v>
      </c>
    </row>
    <row r="57" ht="49" customHeight="1" spans="1:10">
      <c r="A57" s="134"/>
      <c r="B57" s="134" t="s">
        <v>434</v>
      </c>
      <c r="C57" s="134" t="s">
        <v>341</v>
      </c>
      <c r="D57" s="134" t="s">
        <v>342</v>
      </c>
      <c r="E57" s="134" t="s">
        <v>393</v>
      </c>
      <c r="F57" s="134" t="s">
        <v>323</v>
      </c>
      <c r="G57" s="134" t="s">
        <v>83</v>
      </c>
      <c r="H57" s="134" t="s">
        <v>333</v>
      </c>
      <c r="I57" s="134" t="s">
        <v>326</v>
      </c>
      <c r="J57" s="134" t="s">
        <v>446</v>
      </c>
    </row>
    <row r="58" ht="49" customHeight="1" spans="1:10">
      <c r="A58" s="134" t="s">
        <v>301</v>
      </c>
      <c r="B58" s="134" t="s">
        <v>447</v>
      </c>
      <c r="C58" s="134" t="s">
        <v>320</v>
      </c>
      <c r="D58" s="134" t="s">
        <v>321</v>
      </c>
      <c r="E58" s="134" t="s">
        <v>448</v>
      </c>
      <c r="F58" s="134" t="s">
        <v>323</v>
      </c>
      <c r="G58" s="134" t="s">
        <v>85</v>
      </c>
      <c r="H58" s="134" t="s">
        <v>325</v>
      </c>
      <c r="I58" s="134" t="s">
        <v>326</v>
      </c>
      <c r="J58" s="134" t="s">
        <v>449</v>
      </c>
    </row>
    <row r="59" ht="49" customHeight="1" spans="1:10">
      <c r="A59" s="134"/>
      <c r="B59" s="134" t="s">
        <v>447</v>
      </c>
      <c r="C59" s="134" t="s">
        <v>320</v>
      </c>
      <c r="D59" s="134" t="s">
        <v>354</v>
      </c>
      <c r="E59" s="134" t="s">
        <v>450</v>
      </c>
      <c r="F59" s="134" t="s">
        <v>351</v>
      </c>
      <c r="G59" s="134" t="s">
        <v>451</v>
      </c>
      <c r="H59" s="134" t="s">
        <v>382</v>
      </c>
      <c r="I59" s="134" t="s">
        <v>452</v>
      </c>
      <c r="J59" s="134" t="s">
        <v>453</v>
      </c>
    </row>
    <row r="60" ht="49" customHeight="1" spans="1:10">
      <c r="A60" s="134"/>
      <c r="B60" s="134" t="s">
        <v>447</v>
      </c>
      <c r="C60" s="134" t="s">
        <v>335</v>
      </c>
      <c r="D60" s="134" t="s">
        <v>336</v>
      </c>
      <c r="E60" s="134" t="s">
        <v>454</v>
      </c>
      <c r="F60" s="134" t="s">
        <v>351</v>
      </c>
      <c r="G60" s="134" t="s">
        <v>455</v>
      </c>
      <c r="H60" s="134" t="s">
        <v>333</v>
      </c>
      <c r="I60" s="134" t="s">
        <v>326</v>
      </c>
      <c r="J60" s="134" t="s">
        <v>456</v>
      </c>
    </row>
    <row r="61" ht="49" customHeight="1" spans="1:10">
      <c r="A61" s="134"/>
      <c r="B61" s="134" t="s">
        <v>447</v>
      </c>
      <c r="C61" s="134" t="s">
        <v>335</v>
      </c>
      <c r="D61" s="134" t="s">
        <v>339</v>
      </c>
      <c r="E61" s="134" t="s">
        <v>457</v>
      </c>
      <c r="F61" s="134" t="s">
        <v>323</v>
      </c>
      <c r="G61" s="134" t="s">
        <v>458</v>
      </c>
      <c r="H61" s="134" t="s">
        <v>382</v>
      </c>
      <c r="I61" s="134" t="s">
        <v>326</v>
      </c>
      <c r="J61" s="134" t="s">
        <v>459</v>
      </c>
    </row>
    <row r="62" ht="49" customHeight="1" spans="1:10">
      <c r="A62" s="134"/>
      <c r="B62" s="134" t="s">
        <v>447</v>
      </c>
      <c r="C62" s="134" t="s">
        <v>341</v>
      </c>
      <c r="D62" s="134" t="s">
        <v>342</v>
      </c>
      <c r="E62" s="134" t="s">
        <v>460</v>
      </c>
      <c r="F62" s="134" t="s">
        <v>351</v>
      </c>
      <c r="G62" s="134" t="s">
        <v>455</v>
      </c>
      <c r="H62" s="134" t="s">
        <v>333</v>
      </c>
      <c r="I62" s="134" t="s">
        <v>326</v>
      </c>
      <c r="J62" s="134" t="s">
        <v>461</v>
      </c>
    </row>
    <row r="63" ht="49" customHeight="1" spans="1:10">
      <c r="A63" s="134"/>
      <c r="B63" s="134" t="s">
        <v>447</v>
      </c>
      <c r="C63" s="134" t="s">
        <v>341</v>
      </c>
      <c r="D63" s="134" t="s">
        <v>342</v>
      </c>
      <c r="E63" s="134" t="s">
        <v>462</v>
      </c>
      <c r="F63" s="134" t="s">
        <v>351</v>
      </c>
      <c r="G63" s="134" t="s">
        <v>455</v>
      </c>
      <c r="H63" s="134" t="s">
        <v>333</v>
      </c>
      <c r="I63" s="134" t="s">
        <v>326</v>
      </c>
      <c r="J63" s="134" t="s">
        <v>463</v>
      </c>
    </row>
    <row r="64" ht="49" customHeight="1" spans="1:10">
      <c r="A64" s="134"/>
      <c r="B64" s="134" t="s">
        <v>447</v>
      </c>
      <c r="C64" s="134" t="s">
        <v>341</v>
      </c>
      <c r="D64" s="134" t="s">
        <v>342</v>
      </c>
      <c r="E64" s="134" t="s">
        <v>393</v>
      </c>
      <c r="F64" s="134" t="s">
        <v>351</v>
      </c>
      <c r="G64" s="134" t="s">
        <v>464</v>
      </c>
      <c r="H64" s="134" t="s">
        <v>333</v>
      </c>
      <c r="I64" s="134" t="s">
        <v>326</v>
      </c>
      <c r="J64" s="134" t="s">
        <v>394</v>
      </c>
    </row>
    <row r="65" ht="49" customHeight="1" spans="1:10">
      <c r="A65" s="134" t="s">
        <v>292</v>
      </c>
      <c r="B65" s="134" t="s">
        <v>465</v>
      </c>
      <c r="C65" s="134" t="s">
        <v>320</v>
      </c>
      <c r="D65" s="134" t="s">
        <v>321</v>
      </c>
      <c r="E65" s="134" t="s">
        <v>466</v>
      </c>
      <c r="F65" s="134" t="s">
        <v>331</v>
      </c>
      <c r="G65" s="134" t="s">
        <v>467</v>
      </c>
      <c r="H65" s="134" t="s">
        <v>333</v>
      </c>
      <c r="I65" s="134" t="s">
        <v>326</v>
      </c>
      <c r="J65" s="134" t="s">
        <v>468</v>
      </c>
    </row>
    <row r="66" ht="49" customHeight="1" spans="1:10">
      <c r="A66" s="134"/>
      <c r="B66" s="134" t="s">
        <v>469</v>
      </c>
      <c r="C66" s="134" t="s">
        <v>320</v>
      </c>
      <c r="D66" s="134" t="s">
        <v>354</v>
      </c>
      <c r="E66" s="134" t="s">
        <v>470</v>
      </c>
      <c r="F66" s="134" t="s">
        <v>351</v>
      </c>
      <c r="G66" s="134" t="s">
        <v>455</v>
      </c>
      <c r="H66" s="134" t="s">
        <v>333</v>
      </c>
      <c r="I66" s="134" t="s">
        <v>326</v>
      </c>
      <c r="J66" s="134" t="s">
        <v>471</v>
      </c>
    </row>
    <row r="67" ht="49" customHeight="1" spans="1:10">
      <c r="A67" s="134"/>
      <c r="B67" s="134" t="s">
        <v>469</v>
      </c>
      <c r="C67" s="134" t="s">
        <v>320</v>
      </c>
      <c r="D67" s="134" t="s">
        <v>329</v>
      </c>
      <c r="E67" s="134" t="s">
        <v>472</v>
      </c>
      <c r="F67" s="134" t="s">
        <v>351</v>
      </c>
      <c r="G67" s="134" t="s">
        <v>385</v>
      </c>
      <c r="H67" s="134" t="s">
        <v>333</v>
      </c>
      <c r="I67" s="134" t="s">
        <v>326</v>
      </c>
      <c r="J67" s="134" t="s">
        <v>473</v>
      </c>
    </row>
    <row r="68" ht="49" customHeight="1" spans="1:10">
      <c r="A68" s="134"/>
      <c r="B68" s="134" t="s">
        <v>469</v>
      </c>
      <c r="C68" s="134" t="s">
        <v>335</v>
      </c>
      <c r="D68" s="134" t="s">
        <v>336</v>
      </c>
      <c r="E68" s="134" t="s">
        <v>474</v>
      </c>
      <c r="F68" s="134" t="s">
        <v>475</v>
      </c>
      <c r="G68" s="134" t="s">
        <v>476</v>
      </c>
      <c r="H68" s="134" t="s">
        <v>333</v>
      </c>
      <c r="I68" s="134" t="s">
        <v>326</v>
      </c>
      <c r="J68" s="134" t="s">
        <v>477</v>
      </c>
    </row>
    <row r="69" ht="49" customHeight="1" spans="1:10">
      <c r="A69" s="134"/>
      <c r="B69" s="134" t="s">
        <v>469</v>
      </c>
      <c r="C69" s="134" t="s">
        <v>335</v>
      </c>
      <c r="D69" s="134" t="s">
        <v>339</v>
      </c>
      <c r="E69" s="134" t="s">
        <v>478</v>
      </c>
      <c r="F69" s="134" t="s">
        <v>351</v>
      </c>
      <c r="G69" s="134" t="s">
        <v>479</v>
      </c>
      <c r="H69" s="134" t="s">
        <v>480</v>
      </c>
      <c r="I69" s="134" t="s">
        <v>326</v>
      </c>
      <c r="J69" s="134" t="s">
        <v>481</v>
      </c>
    </row>
    <row r="70" ht="49" customHeight="1" spans="1:10">
      <c r="A70" s="134"/>
      <c r="B70" s="134" t="s">
        <v>469</v>
      </c>
      <c r="C70" s="134" t="s">
        <v>341</v>
      </c>
      <c r="D70" s="134" t="s">
        <v>342</v>
      </c>
      <c r="E70" s="134" t="s">
        <v>482</v>
      </c>
      <c r="F70" s="134" t="s">
        <v>483</v>
      </c>
      <c r="G70" s="134" t="s">
        <v>484</v>
      </c>
      <c r="H70" s="134" t="s">
        <v>333</v>
      </c>
      <c r="I70" s="134" t="s">
        <v>326</v>
      </c>
      <c r="J70" s="134" t="s">
        <v>485</v>
      </c>
    </row>
    <row r="71" ht="49" customHeight="1" spans="1:10">
      <c r="A71" s="134" t="s">
        <v>279</v>
      </c>
      <c r="B71" s="134" t="s">
        <v>486</v>
      </c>
      <c r="C71" s="134" t="s">
        <v>320</v>
      </c>
      <c r="D71" s="134" t="s">
        <v>321</v>
      </c>
      <c r="E71" s="134" t="s">
        <v>487</v>
      </c>
      <c r="F71" s="134" t="s">
        <v>351</v>
      </c>
      <c r="G71" s="134" t="s">
        <v>488</v>
      </c>
      <c r="H71" s="134" t="s">
        <v>489</v>
      </c>
      <c r="I71" s="134" t="s">
        <v>326</v>
      </c>
      <c r="J71" s="134" t="s">
        <v>490</v>
      </c>
    </row>
    <row r="72" ht="49" customHeight="1" spans="1:10">
      <c r="A72" s="134"/>
      <c r="B72" s="134" t="s">
        <v>491</v>
      </c>
      <c r="C72" s="134" t="s">
        <v>320</v>
      </c>
      <c r="D72" s="134" t="s">
        <v>354</v>
      </c>
      <c r="E72" s="134" t="s">
        <v>492</v>
      </c>
      <c r="F72" s="134" t="s">
        <v>351</v>
      </c>
      <c r="G72" s="134" t="s">
        <v>356</v>
      </c>
      <c r="H72" s="134" t="s">
        <v>333</v>
      </c>
      <c r="I72" s="134" t="s">
        <v>326</v>
      </c>
      <c r="J72" s="134" t="s">
        <v>493</v>
      </c>
    </row>
    <row r="73" ht="49" customHeight="1" spans="1:10">
      <c r="A73" s="134"/>
      <c r="B73" s="134" t="s">
        <v>491</v>
      </c>
      <c r="C73" s="134" t="s">
        <v>320</v>
      </c>
      <c r="D73" s="134" t="s">
        <v>354</v>
      </c>
      <c r="E73" s="134" t="s">
        <v>494</v>
      </c>
      <c r="F73" s="134" t="s">
        <v>351</v>
      </c>
      <c r="G73" s="134" t="s">
        <v>356</v>
      </c>
      <c r="H73" s="134" t="s">
        <v>333</v>
      </c>
      <c r="I73" s="134" t="s">
        <v>326</v>
      </c>
      <c r="J73" s="134" t="s">
        <v>495</v>
      </c>
    </row>
    <row r="74" ht="49" customHeight="1" spans="1:10">
      <c r="A74" s="134"/>
      <c r="B74" s="134" t="s">
        <v>491</v>
      </c>
      <c r="C74" s="134" t="s">
        <v>320</v>
      </c>
      <c r="D74" s="134" t="s">
        <v>329</v>
      </c>
      <c r="E74" s="134" t="s">
        <v>362</v>
      </c>
      <c r="F74" s="134" t="s">
        <v>351</v>
      </c>
      <c r="G74" s="134" t="s">
        <v>356</v>
      </c>
      <c r="H74" s="134" t="s">
        <v>333</v>
      </c>
      <c r="I74" s="134" t="s">
        <v>326</v>
      </c>
      <c r="J74" s="134" t="s">
        <v>363</v>
      </c>
    </row>
    <row r="75" ht="49" customHeight="1" spans="1:10">
      <c r="A75" s="134"/>
      <c r="B75" s="134" t="s">
        <v>491</v>
      </c>
      <c r="C75" s="134" t="s">
        <v>335</v>
      </c>
      <c r="D75" s="134" t="s">
        <v>336</v>
      </c>
      <c r="E75" s="134" t="s">
        <v>364</v>
      </c>
      <c r="F75" s="134" t="s">
        <v>331</v>
      </c>
      <c r="G75" s="134" t="s">
        <v>344</v>
      </c>
      <c r="H75" s="134" t="s">
        <v>333</v>
      </c>
      <c r="I75" s="134" t="s">
        <v>326</v>
      </c>
      <c r="J75" s="134" t="s">
        <v>496</v>
      </c>
    </row>
    <row r="76" ht="49" customHeight="1" spans="1:10">
      <c r="A76" s="134"/>
      <c r="B76" s="134" t="s">
        <v>491</v>
      </c>
      <c r="C76" s="134" t="s">
        <v>341</v>
      </c>
      <c r="D76" s="134" t="s">
        <v>342</v>
      </c>
      <c r="E76" s="134" t="s">
        <v>366</v>
      </c>
      <c r="F76" s="134" t="s">
        <v>331</v>
      </c>
      <c r="G76" s="134" t="s">
        <v>344</v>
      </c>
      <c r="H76" s="134" t="s">
        <v>333</v>
      </c>
      <c r="I76" s="134" t="s">
        <v>326</v>
      </c>
      <c r="J76" s="134" t="s">
        <v>497</v>
      </c>
    </row>
    <row r="77" ht="49" customHeight="1" spans="1:10">
      <c r="A77" s="134" t="s">
        <v>287</v>
      </c>
      <c r="B77" s="134" t="s">
        <v>498</v>
      </c>
      <c r="C77" s="134" t="s">
        <v>320</v>
      </c>
      <c r="D77" s="134" t="s">
        <v>354</v>
      </c>
      <c r="E77" s="134" t="s">
        <v>499</v>
      </c>
      <c r="F77" s="134" t="s">
        <v>331</v>
      </c>
      <c r="G77" s="134" t="s">
        <v>344</v>
      </c>
      <c r="H77" s="134" t="s">
        <v>333</v>
      </c>
      <c r="I77" s="134" t="s">
        <v>326</v>
      </c>
      <c r="J77" s="134" t="s">
        <v>500</v>
      </c>
    </row>
    <row r="78" ht="49" customHeight="1" spans="1:10">
      <c r="A78" s="134"/>
      <c r="B78" s="134" t="s">
        <v>501</v>
      </c>
      <c r="C78" s="134" t="s">
        <v>320</v>
      </c>
      <c r="D78" s="134" t="s">
        <v>502</v>
      </c>
      <c r="E78" s="134" t="s">
        <v>380</v>
      </c>
      <c r="F78" s="134" t="s">
        <v>323</v>
      </c>
      <c r="G78" s="134" t="s">
        <v>503</v>
      </c>
      <c r="H78" s="134" t="s">
        <v>382</v>
      </c>
      <c r="I78" s="134" t="s">
        <v>326</v>
      </c>
      <c r="J78" s="134" t="s">
        <v>504</v>
      </c>
    </row>
    <row r="79" ht="49" customHeight="1" spans="1:10">
      <c r="A79" s="134"/>
      <c r="B79" s="134" t="s">
        <v>501</v>
      </c>
      <c r="C79" s="134" t="s">
        <v>335</v>
      </c>
      <c r="D79" s="134" t="s">
        <v>336</v>
      </c>
      <c r="E79" s="134" t="s">
        <v>505</v>
      </c>
      <c r="F79" s="134" t="s">
        <v>331</v>
      </c>
      <c r="G79" s="134" t="s">
        <v>506</v>
      </c>
      <c r="H79" s="134" t="s">
        <v>507</v>
      </c>
      <c r="I79" s="134" t="s">
        <v>326</v>
      </c>
      <c r="J79" s="134" t="s">
        <v>508</v>
      </c>
    </row>
    <row r="80" ht="49" customHeight="1" spans="1:10">
      <c r="A80" s="134"/>
      <c r="B80" s="134" t="s">
        <v>501</v>
      </c>
      <c r="C80" s="134" t="s">
        <v>335</v>
      </c>
      <c r="D80" s="134" t="s">
        <v>339</v>
      </c>
      <c r="E80" s="134" t="s">
        <v>509</v>
      </c>
      <c r="F80" s="134" t="s">
        <v>331</v>
      </c>
      <c r="G80" s="134" t="s">
        <v>85</v>
      </c>
      <c r="H80" s="134" t="s">
        <v>510</v>
      </c>
      <c r="I80" s="134" t="s">
        <v>326</v>
      </c>
      <c r="J80" s="134" t="s">
        <v>511</v>
      </c>
    </row>
    <row r="81" ht="84" customHeight="1" spans="1:10">
      <c r="A81" s="134"/>
      <c r="B81" s="134" t="s">
        <v>501</v>
      </c>
      <c r="C81" s="134" t="s">
        <v>341</v>
      </c>
      <c r="D81" s="134" t="s">
        <v>342</v>
      </c>
      <c r="E81" s="134" t="s">
        <v>512</v>
      </c>
      <c r="F81" s="134" t="s">
        <v>331</v>
      </c>
      <c r="G81" s="134" t="s">
        <v>440</v>
      </c>
      <c r="H81" s="134" t="s">
        <v>333</v>
      </c>
      <c r="I81" s="134" t="s">
        <v>326</v>
      </c>
      <c r="J81" s="134" t="s">
        <v>513</v>
      </c>
    </row>
    <row r="82" ht="49" customHeight="1" spans="1:10">
      <c r="A82" s="134" t="s">
        <v>273</v>
      </c>
      <c r="B82" s="134" t="s">
        <v>514</v>
      </c>
      <c r="C82" s="134" t="s">
        <v>320</v>
      </c>
      <c r="D82" s="134" t="s">
        <v>321</v>
      </c>
      <c r="E82" s="134" t="s">
        <v>515</v>
      </c>
      <c r="F82" s="134" t="s">
        <v>331</v>
      </c>
      <c r="G82" s="134" t="s">
        <v>89</v>
      </c>
      <c r="H82" s="134" t="s">
        <v>516</v>
      </c>
      <c r="I82" s="134" t="s">
        <v>326</v>
      </c>
      <c r="J82" s="134" t="s">
        <v>517</v>
      </c>
    </row>
    <row r="83" ht="49" customHeight="1" spans="1:10">
      <c r="A83" s="134"/>
      <c r="B83" s="134" t="s">
        <v>514</v>
      </c>
      <c r="C83" s="134" t="s">
        <v>320</v>
      </c>
      <c r="D83" s="134" t="s">
        <v>329</v>
      </c>
      <c r="E83" s="134" t="s">
        <v>518</v>
      </c>
      <c r="F83" s="134" t="s">
        <v>483</v>
      </c>
      <c r="G83" s="134" t="s">
        <v>519</v>
      </c>
      <c r="H83" s="134" t="s">
        <v>510</v>
      </c>
      <c r="I83" s="134" t="s">
        <v>326</v>
      </c>
      <c r="J83" s="134" t="s">
        <v>520</v>
      </c>
    </row>
    <row r="84" ht="49" customHeight="1" spans="1:10">
      <c r="A84" s="134"/>
      <c r="B84" s="134" t="s">
        <v>514</v>
      </c>
      <c r="C84" s="134" t="s">
        <v>335</v>
      </c>
      <c r="D84" s="134" t="s">
        <v>336</v>
      </c>
      <c r="E84" s="134" t="s">
        <v>521</v>
      </c>
      <c r="F84" s="134" t="s">
        <v>351</v>
      </c>
      <c r="G84" s="134" t="s">
        <v>455</v>
      </c>
      <c r="H84" s="134" t="s">
        <v>333</v>
      </c>
      <c r="I84" s="134" t="s">
        <v>326</v>
      </c>
      <c r="J84" s="134" t="s">
        <v>522</v>
      </c>
    </row>
    <row r="85" ht="49" customHeight="1" spans="1:10">
      <c r="A85" s="134"/>
      <c r="B85" s="134" t="s">
        <v>514</v>
      </c>
      <c r="C85" s="134" t="s">
        <v>335</v>
      </c>
      <c r="D85" s="134" t="s">
        <v>336</v>
      </c>
      <c r="E85" s="134" t="s">
        <v>523</v>
      </c>
      <c r="F85" s="134" t="s">
        <v>331</v>
      </c>
      <c r="G85" s="134" t="s">
        <v>524</v>
      </c>
      <c r="H85" s="134" t="s">
        <v>333</v>
      </c>
      <c r="I85" s="134" t="s">
        <v>326</v>
      </c>
      <c r="J85" s="134" t="s">
        <v>525</v>
      </c>
    </row>
    <row r="86" ht="49" customHeight="1" spans="1:10">
      <c r="A86" s="134"/>
      <c r="B86" s="134" t="s">
        <v>514</v>
      </c>
      <c r="C86" s="134" t="s">
        <v>335</v>
      </c>
      <c r="D86" s="134" t="s">
        <v>339</v>
      </c>
      <c r="E86" s="134" t="s">
        <v>526</v>
      </c>
      <c r="F86" s="134" t="s">
        <v>351</v>
      </c>
      <c r="G86" s="134" t="s">
        <v>527</v>
      </c>
      <c r="H86" s="134" t="s">
        <v>510</v>
      </c>
      <c r="I86" s="134" t="s">
        <v>326</v>
      </c>
      <c r="J86" s="134" t="s">
        <v>528</v>
      </c>
    </row>
    <row r="87" ht="49" customHeight="1" spans="1:10">
      <c r="A87" s="134"/>
      <c r="B87" s="134" t="s">
        <v>514</v>
      </c>
      <c r="C87" s="134" t="s">
        <v>341</v>
      </c>
      <c r="D87" s="134" t="s">
        <v>342</v>
      </c>
      <c r="E87" s="134" t="s">
        <v>529</v>
      </c>
      <c r="F87" s="134" t="s">
        <v>351</v>
      </c>
      <c r="G87" s="134" t="s">
        <v>455</v>
      </c>
      <c r="H87" s="134" t="s">
        <v>333</v>
      </c>
      <c r="I87" s="134" t="s">
        <v>326</v>
      </c>
      <c r="J87" s="134" t="s">
        <v>530</v>
      </c>
    </row>
    <row r="88" ht="49" customHeight="1" spans="1:10">
      <c r="A88" s="134"/>
      <c r="B88" s="134" t="s">
        <v>514</v>
      </c>
      <c r="C88" s="134" t="s">
        <v>341</v>
      </c>
      <c r="D88" s="134" t="s">
        <v>342</v>
      </c>
      <c r="E88" s="134" t="s">
        <v>531</v>
      </c>
      <c r="F88" s="134" t="s">
        <v>351</v>
      </c>
      <c r="G88" s="134" t="s">
        <v>455</v>
      </c>
      <c r="H88" s="134" t="s">
        <v>333</v>
      </c>
      <c r="I88" s="134" t="s">
        <v>326</v>
      </c>
      <c r="J88" s="134" t="s">
        <v>532</v>
      </c>
    </row>
    <row r="89" ht="49" customHeight="1" spans="1:10">
      <c r="A89" s="134"/>
      <c r="B89" s="134" t="s">
        <v>514</v>
      </c>
      <c r="C89" s="134" t="s">
        <v>341</v>
      </c>
      <c r="D89" s="134" t="s">
        <v>342</v>
      </c>
      <c r="E89" s="134" t="s">
        <v>393</v>
      </c>
      <c r="F89" s="134" t="s">
        <v>323</v>
      </c>
      <c r="G89" s="134" t="s">
        <v>484</v>
      </c>
      <c r="H89" s="134" t="s">
        <v>333</v>
      </c>
      <c r="I89" s="134" t="s">
        <v>326</v>
      </c>
      <c r="J89" s="134" t="s">
        <v>533</v>
      </c>
    </row>
  </sheetData>
  <mergeCells count="24">
    <mergeCell ref="A3:J3"/>
    <mergeCell ref="A4:H4"/>
    <mergeCell ref="A8:A13"/>
    <mergeCell ref="A14:A21"/>
    <mergeCell ref="A22:A30"/>
    <mergeCell ref="A31:A40"/>
    <mergeCell ref="A41:A47"/>
    <mergeCell ref="A48:A57"/>
    <mergeCell ref="A58:A64"/>
    <mergeCell ref="A65:A70"/>
    <mergeCell ref="A71:A76"/>
    <mergeCell ref="A77:A81"/>
    <mergeCell ref="A82:A89"/>
    <mergeCell ref="B8:B13"/>
    <mergeCell ref="B14:B21"/>
    <mergeCell ref="B22:B30"/>
    <mergeCell ref="B31:B40"/>
    <mergeCell ref="B41:B47"/>
    <mergeCell ref="B48:B57"/>
    <mergeCell ref="B58:B64"/>
    <mergeCell ref="B65:B70"/>
    <mergeCell ref="B71:B76"/>
    <mergeCell ref="B77:B81"/>
    <mergeCell ref="B82:B89"/>
  </mergeCells>
  <printOptions horizontalCentered="1"/>
  <pageMargins left="0.959027777777778" right="0.959027777777778" top="0.71875" bottom="0.71875"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上级转移支付补助项目支出预算表11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2025-02-06T07:09:00Z</dcterms:created>
  <dcterms:modified xsi:type="dcterms:W3CDTF">2025-02-20T03:43:07Z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1A00A4DA7E8945B8BBD59C1948F9F40C</vt:lpwstr>
  </property>
  <property fmtid="{D5CDD505-2E9C-101B-9397-08002B2CF9AE}" pid="3" name="KSOProductBuildVer">
    <vt:lpwstr>2052-10.8.0.5950</vt:lpwstr>
  </property>
</Properties>
</file>