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结算明细" sheetId="1" r:id="rId1"/>
    <sheet name="辅具" sheetId="2" r:id="rId2"/>
  </sheets>
  <definedNames>
    <definedName name="_xlnm._FilterDatabase" localSheetId="0" hidden="1">结算明细!$A$1:$I$38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<sst xmlns="http://schemas.openxmlformats.org/spreadsheetml/2006/main" count="217" uniqueCount="131">
  <si>
    <t>昆明市官渡区残疾人联合会2025儿童康复定点机构资金结算明细表</t>
  </si>
  <si>
    <t>序号</t>
  </si>
  <si>
    <t>定点服务机构名称</t>
  </si>
  <si>
    <t>康复儿童人数（人）</t>
  </si>
  <si>
    <t>申报金额（元）</t>
  </si>
  <si>
    <t>审定金额（元）</t>
  </si>
  <si>
    <t>应结算金额（元）</t>
  </si>
  <si>
    <t>备注</t>
  </si>
  <si>
    <t>总人数</t>
  </si>
  <si>
    <t>官渡区</t>
  </si>
  <si>
    <t>居住证</t>
  </si>
  <si>
    <t>1</t>
  </si>
  <si>
    <t>云南省妇幼保健院</t>
  </si>
  <si>
    <t>2</t>
  </si>
  <si>
    <t>云南省中医医院</t>
  </si>
  <si>
    <t>3</t>
  </si>
  <si>
    <t>云南省第三人民医院</t>
  </si>
  <si>
    <t>4</t>
  </si>
  <si>
    <t>昆明爱尔眼科医院有限公司</t>
  </si>
  <si>
    <t>5</t>
  </si>
  <si>
    <t>昆明市妇幼保健院</t>
  </si>
  <si>
    <t>6</t>
  </si>
  <si>
    <t>昆明市儿童福利院</t>
  </si>
  <si>
    <t>7</t>
  </si>
  <si>
    <t>昆明博爱聋儿康复中心</t>
  </si>
  <si>
    <t>8</t>
  </si>
  <si>
    <t>云南怡园昆明中医医院</t>
  </si>
  <si>
    <t>9</t>
  </si>
  <si>
    <t>安宁鑫湖医院有限公司</t>
  </si>
  <si>
    <t>10</t>
  </si>
  <si>
    <t>昆明市蒙多贝儿童发展指导服务中心</t>
  </si>
  <si>
    <t>11</t>
  </si>
  <si>
    <t>昆明市盘龙区希望树脑瘫儿童康复中心</t>
  </si>
  <si>
    <t>12</t>
  </si>
  <si>
    <t>昆明市五华区希望树特殊儿童成长发展中心</t>
  </si>
  <si>
    <t>13</t>
  </si>
  <si>
    <t>昆明长和天城康复医院有限公司</t>
  </si>
  <si>
    <t>14</t>
  </si>
  <si>
    <t>昆明星迪语言障碍康复中心</t>
  </si>
  <si>
    <t>15</t>
  </si>
  <si>
    <t>昆明学院附属幼儿园</t>
  </si>
  <si>
    <t>16</t>
  </si>
  <si>
    <t>云南邦尼成长健康科技有限公司</t>
  </si>
  <si>
    <t>17</t>
  </si>
  <si>
    <t>星得一智康复服务（昆明）有限公司</t>
  </si>
  <si>
    <t>18</t>
  </si>
  <si>
    <t>昆明市新声听力语言康复中心</t>
  </si>
  <si>
    <t>19</t>
  </si>
  <si>
    <t>昆明康语启辰康复服务有限公司</t>
  </si>
  <si>
    <t>20</t>
  </si>
  <si>
    <t>昆明康语健康管理有限公司</t>
  </si>
  <si>
    <t>21</t>
  </si>
  <si>
    <t>云南大树儿科诊所有限公司</t>
  </si>
  <si>
    <t>22</t>
  </si>
  <si>
    <t>昆明市西山区洛克米儿童潜能拓展中心</t>
  </si>
  <si>
    <t>23</t>
  </si>
  <si>
    <t>云南宏量福源科技有限公司</t>
  </si>
  <si>
    <t>24</t>
  </si>
  <si>
    <t>云南启智康复服务有限公司</t>
  </si>
  <si>
    <t>25</t>
  </si>
  <si>
    <t>昆明圣约翰康源康复医院</t>
  </si>
  <si>
    <t>26</t>
  </si>
  <si>
    <t>慧予（云南）康复服务有限公司</t>
  </si>
  <si>
    <t>27</t>
  </si>
  <si>
    <t>郑州知了康复医院</t>
  </si>
  <si>
    <t>28</t>
  </si>
  <si>
    <t>云南省残疾人康复中心</t>
  </si>
  <si>
    <t>29</t>
  </si>
  <si>
    <r>
      <rPr>
        <sz val="12"/>
        <color theme="1"/>
        <rFont val="宋体"/>
        <charset val="134"/>
      </rPr>
      <t>德林义肢康复器材（成都</t>
    </r>
    <r>
      <rPr>
        <sz val="12"/>
        <color theme="1"/>
        <rFont val="Arial"/>
        <charset val="134"/>
      </rPr>
      <t xml:space="preserve"> </t>
    </r>
    <r>
      <rPr>
        <sz val="12"/>
        <color theme="1"/>
        <rFont val="宋体"/>
        <charset val="134"/>
      </rPr>
      <t>）有限公司昆明分公司</t>
    </r>
  </si>
  <si>
    <t>30</t>
  </si>
  <si>
    <t>云南圣泰莱假肢矫形有限公司</t>
  </si>
  <si>
    <t>合计</t>
  </si>
  <si>
    <t>附表二：昆明市官渡区残疾儿童康复救助项目辅具适配服务检查表</t>
  </si>
  <si>
    <r>
      <rPr>
        <sz val="12"/>
        <rFont val="宋体"/>
        <charset val="134"/>
      </rPr>
      <t>单位：元</t>
    </r>
  </si>
  <si>
    <r>
      <rPr>
        <b/>
        <sz val="11"/>
        <rFont val="宋体"/>
        <charset val="134"/>
      </rPr>
      <t>序号</t>
    </r>
  </si>
  <si>
    <r>
      <rPr>
        <b/>
        <sz val="14"/>
        <rFont val="宋体"/>
        <charset val="134"/>
      </rPr>
      <t>康复机构</t>
    </r>
  </si>
  <si>
    <r>
      <rPr>
        <b/>
        <sz val="14"/>
        <rFont val="宋体"/>
        <charset val="134"/>
      </rPr>
      <t>序号</t>
    </r>
  </si>
  <si>
    <t>统计</t>
  </si>
  <si>
    <r>
      <rPr>
        <b/>
        <sz val="14"/>
        <rFont val="宋体"/>
        <charset val="134"/>
      </rPr>
      <t>姓名</t>
    </r>
  </si>
  <si>
    <r>
      <rPr>
        <b/>
        <sz val="14"/>
        <rFont val="宋体"/>
        <charset val="134"/>
      </rPr>
      <t>性别</t>
    </r>
  </si>
  <si>
    <r>
      <rPr>
        <b/>
        <sz val="14"/>
        <rFont val="宋体"/>
        <charset val="134"/>
      </rPr>
      <t>器具名称</t>
    </r>
  </si>
  <si>
    <r>
      <rPr>
        <b/>
        <sz val="14"/>
        <rFont val="宋体"/>
        <charset val="134"/>
      </rPr>
      <t>数量</t>
    </r>
  </si>
  <si>
    <r>
      <rPr>
        <b/>
        <sz val="11"/>
        <rFont val="宋体"/>
        <charset val="134"/>
      </rPr>
      <t>审定金额</t>
    </r>
  </si>
  <si>
    <r>
      <rPr>
        <b/>
        <sz val="11"/>
        <rFont val="宋体"/>
        <charset val="134"/>
      </rPr>
      <t>报审金额</t>
    </r>
  </si>
  <si>
    <r>
      <rPr>
        <sz val="12"/>
        <rFont val="宋体"/>
        <charset val="134"/>
      </rPr>
      <t>云南省残疾人康复中心</t>
    </r>
  </si>
  <si>
    <t>余筱彤</t>
  </si>
  <si>
    <t>女</t>
  </si>
  <si>
    <t>稳定矫形鞋</t>
  </si>
  <si>
    <r>
      <rPr>
        <sz val="12"/>
        <color rgb="FFFF0000"/>
        <rFont val="Times New Roman"/>
        <charset val="134"/>
      </rPr>
      <t>2</t>
    </r>
    <r>
      <rPr>
        <sz val="12"/>
        <color rgb="FFFF0000"/>
        <rFont val="宋体"/>
        <charset val="134"/>
      </rPr>
      <t>例</t>
    </r>
  </si>
  <si>
    <t>落环锁桡性动踝膝踝足矫形施</t>
  </si>
  <si>
    <t>陈言</t>
  </si>
  <si>
    <t>男</t>
  </si>
  <si>
    <t>下肢牵引带</t>
  </si>
  <si>
    <r>
      <rPr>
        <sz val="12"/>
        <color rgb="FFFF0000"/>
        <rFont val="Times New Roman"/>
        <charset val="134"/>
      </rPr>
      <t>1</t>
    </r>
    <r>
      <rPr>
        <sz val="12"/>
        <color rgb="FFFF0000"/>
        <rFont val="宋体"/>
        <charset val="134"/>
      </rPr>
      <t>例</t>
    </r>
  </si>
  <si>
    <t>下肢牵引带、定制矫形鞋</t>
  </si>
  <si>
    <r>
      <rPr>
        <b/>
        <sz val="12"/>
        <rFont val="宋体"/>
        <charset val="134"/>
      </rPr>
      <t>小计</t>
    </r>
  </si>
  <si>
    <r>
      <rPr>
        <sz val="12"/>
        <rFont val="宋体"/>
        <charset val="134"/>
      </rPr>
      <t>德林义肢康复器材（成都）有限公司昆明分公司</t>
    </r>
  </si>
  <si>
    <r>
      <rPr>
        <sz val="12"/>
        <rFont val="宋体"/>
        <charset val="134"/>
      </rPr>
      <t>明样模</t>
    </r>
  </si>
  <si>
    <r>
      <rPr>
        <sz val="12"/>
        <rFont val="宋体"/>
        <charset val="134"/>
      </rPr>
      <t>男</t>
    </r>
  </si>
  <si>
    <r>
      <rPr>
        <sz val="12"/>
        <rFont val="宋体"/>
        <charset val="134"/>
      </rPr>
      <t>膝踝足矫形器</t>
    </r>
  </si>
  <si>
    <r>
      <rPr>
        <sz val="12"/>
        <rFont val="Times New Roman"/>
        <charset val="134"/>
      </rPr>
      <t>2</t>
    </r>
    <r>
      <rPr>
        <sz val="12"/>
        <rFont val="宋体"/>
        <charset val="134"/>
      </rPr>
      <t>具</t>
    </r>
  </si>
  <si>
    <r>
      <rPr>
        <sz val="12"/>
        <rFont val="宋体"/>
        <charset val="134"/>
      </rPr>
      <t>田鸿清</t>
    </r>
  </si>
  <si>
    <r>
      <rPr>
        <sz val="12"/>
        <rFont val="宋体"/>
        <charset val="134"/>
      </rPr>
      <t>女</t>
    </r>
  </si>
  <si>
    <r>
      <rPr>
        <sz val="12"/>
        <rFont val="宋体"/>
        <charset val="134"/>
      </rPr>
      <t>脊柱矫形器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</si>
  <si>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具</t>
    </r>
  </si>
  <si>
    <r>
      <rPr>
        <sz val="12"/>
        <rFont val="宋体"/>
        <charset val="134"/>
      </rPr>
      <t>汪书逸</t>
    </r>
  </si>
  <si>
    <t>章嘉熙</t>
  </si>
  <si>
    <t>斜颈固定器</t>
  </si>
  <si>
    <r>
      <rPr>
        <sz val="12"/>
        <color rgb="FFFF0000"/>
        <rFont val="Times New Roman"/>
        <charset val="134"/>
      </rPr>
      <t>1</t>
    </r>
    <r>
      <rPr>
        <sz val="12"/>
        <color rgb="FFFF0000"/>
        <rFont val="宋体"/>
        <charset val="134"/>
      </rPr>
      <t>具</t>
    </r>
  </si>
  <si>
    <t>王雅馨</t>
  </si>
  <si>
    <t>髋外展支具</t>
  </si>
  <si>
    <r>
      <rPr>
        <sz val="12"/>
        <rFont val="宋体"/>
        <charset val="134"/>
      </rPr>
      <t>吴妮燕</t>
    </r>
  </si>
  <si>
    <r>
      <rPr>
        <sz val="12"/>
        <rFont val="宋体"/>
        <charset val="134"/>
      </rPr>
      <t>邓雅欣</t>
    </r>
  </si>
  <si>
    <r>
      <rPr>
        <sz val="12"/>
        <rFont val="宋体"/>
        <charset val="134"/>
      </rPr>
      <t>李奇谕</t>
    </r>
  </si>
  <si>
    <r>
      <rPr>
        <sz val="12"/>
        <rFont val="宋体"/>
        <charset val="134"/>
      </rPr>
      <t>膝踝足矫形器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双</t>
    </r>
  </si>
  <si>
    <r>
      <rPr>
        <sz val="12"/>
        <rFont val="宋体"/>
        <charset val="134"/>
      </rPr>
      <t>潘妍希</t>
    </r>
  </si>
  <si>
    <r>
      <rPr>
        <sz val="12"/>
        <rFont val="宋体"/>
        <charset val="134"/>
      </rPr>
      <t>伏梓熙</t>
    </r>
  </si>
  <si>
    <r>
      <rPr>
        <sz val="12"/>
        <rFont val="宋体"/>
        <charset val="134"/>
      </rPr>
      <t>云南圣泰莱矫形有限公司</t>
    </r>
  </si>
  <si>
    <r>
      <rPr>
        <sz val="12"/>
        <rFont val="宋体"/>
        <charset val="134"/>
      </rPr>
      <t>赵欣玥</t>
    </r>
  </si>
  <si>
    <r>
      <rPr>
        <sz val="12"/>
        <rFont val="宋体"/>
        <charset val="134"/>
      </rPr>
      <t>双下肢踝足矫形器</t>
    </r>
  </si>
  <si>
    <r>
      <rPr>
        <sz val="12"/>
        <rFont val="宋体"/>
        <charset val="134"/>
      </rPr>
      <t>翟乐琪</t>
    </r>
  </si>
  <si>
    <r>
      <rPr>
        <sz val="12"/>
        <rFont val="宋体"/>
        <charset val="134"/>
      </rPr>
      <t>双下肢膝踝足矫形器</t>
    </r>
  </si>
  <si>
    <r>
      <rPr>
        <sz val="12"/>
        <rFont val="宋体"/>
        <charset val="134"/>
      </rPr>
      <t>姚沛希</t>
    </r>
  </si>
  <si>
    <r>
      <rPr>
        <sz val="12"/>
        <rFont val="宋体"/>
        <charset val="134"/>
      </rPr>
      <t>双下肢踝足矫形鞋</t>
    </r>
  </si>
  <si>
    <r>
      <rPr>
        <sz val="12"/>
        <rFont val="宋体"/>
        <charset val="134"/>
      </rPr>
      <t>纪泽笙</t>
    </r>
  </si>
  <si>
    <r>
      <rPr>
        <sz val="12"/>
        <rFont val="宋体"/>
        <charset val="134"/>
      </rPr>
      <t>赵梓程</t>
    </r>
  </si>
  <si>
    <r>
      <rPr>
        <sz val="12"/>
        <rFont val="宋体"/>
        <charset val="134"/>
      </rPr>
      <t>李思妍</t>
    </r>
  </si>
  <si>
    <r>
      <rPr>
        <sz val="12"/>
        <rFont val="宋体"/>
        <charset val="134"/>
      </rPr>
      <t>张玖玖</t>
    </r>
  </si>
  <si>
    <r>
      <rPr>
        <sz val="12"/>
        <rFont val="宋体"/>
        <charset val="134"/>
      </rPr>
      <t>赵一翰</t>
    </r>
  </si>
  <si>
    <r>
      <rPr>
        <b/>
        <sz val="11"/>
        <rFont val="宋体"/>
        <charset val="134"/>
      </rPr>
      <t>小计</t>
    </r>
  </si>
  <si>
    <r>
      <rPr>
        <b/>
        <sz val="1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</si>
</sst>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);[Red]\(#,##0.00\)"/>
  </numFmts>
  <fonts count="46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Times New Roman"/>
      <charset val="134"/>
    </font>
    <font>
      <sz val="20"/>
      <name val="Times New Roman"/>
      <charset val="134"/>
    </font>
    <font>
      <b/>
      <sz val="11"/>
      <name val="Times New Roman"/>
      <charset val="134"/>
    </font>
    <font>
      <b/>
      <sz val="14"/>
      <name val="Times New Roman"/>
      <charset val="134"/>
    </font>
    <font>
      <b/>
      <sz val="14"/>
      <name val="宋体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2"/>
      <color rgb="FFFF0000"/>
      <name val="宋体"/>
      <charset val="134"/>
    </font>
    <font>
      <sz val="12"/>
      <color rgb="FFFF0000"/>
      <name val="Times New Roman"/>
      <charset val="134"/>
    </font>
    <font>
      <b/>
      <sz val="12"/>
      <name val="Times New Roman"/>
      <charset val="134"/>
    </font>
    <font>
      <sz val="11"/>
      <color rgb="FFFF0000"/>
      <name val="Times New Roman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B050"/>
      <name val="宋体"/>
      <charset val="134"/>
    </font>
    <font>
      <sz val="12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sz val="12"/>
      <color theme="1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7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8" borderId="17" applyNumberFormat="0" applyAlignment="0" applyProtection="0">
      <alignment vertical="center"/>
    </xf>
    <xf numFmtId="0" fontId="33" fillId="9" borderId="18" applyNumberFormat="0" applyAlignment="0" applyProtection="0">
      <alignment vertical="center"/>
    </xf>
    <xf numFmtId="0" fontId="34" fillId="9" borderId="17" applyNumberFormat="0" applyAlignment="0" applyProtection="0">
      <alignment vertical="center"/>
    </xf>
    <xf numFmtId="0" fontId="35" fillId="10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</cellStyleXfs>
  <cellXfs count="10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/>
    </xf>
    <xf numFmtId="49" fontId="9" fillId="2" borderId="6" xfId="0" applyNumberFormat="1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center" vertical="center"/>
    </xf>
    <xf numFmtId="49" fontId="12" fillId="2" borderId="7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/>
    </xf>
    <xf numFmtId="43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vertical="center"/>
    </xf>
    <xf numFmtId="49" fontId="9" fillId="2" borderId="9" xfId="0" applyNumberFormat="1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/>
    </xf>
    <xf numFmtId="43" fontId="13" fillId="0" borderId="1" xfId="0" applyNumberFormat="1" applyFont="1" applyFill="1" applyBorder="1" applyAlignment="1">
      <alignment horizontal="center" vertical="center"/>
    </xf>
    <xf numFmtId="43" fontId="11" fillId="0" borderId="1" xfId="0" applyNumberFormat="1" applyFont="1" applyFill="1" applyBorder="1" applyAlignment="1">
      <alignment vertical="center"/>
    </xf>
    <xf numFmtId="43" fontId="12" fillId="2" borderId="1" xfId="0" applyNumberFormat="1" applyFont="1" applyFill="1" applyBorder="1" applyAlignment="1">
      <alignment vertical="center"/>
    </xf>
    <xf numFmtId="4" fontId="1" fillId="3" borderId="0" xfId="0" applyNumberFormat="1" applyFont="1" applyFill="1" applyAlignment="1">
      <alignment vertical="center"/>
    </xf>
    <xf numFmtId="43" fontId="8" fillId="0" borderId="1" xfId="0" applyNumberFormat="1" applyFont="1" applyFill="1" applyBorder="1" applyAlignment="1">
      <alignment vertical="center"/>
    </xf>
    <xf numFmtId="43" fontId="13" fillId="0" borderId="1" xfId="0" applyNumberFormat="1" applyFont="1" applyFill="1" applyBorder="1" applyAlignment="1">
      <alignment vertical="center"/>
    </xf>
    <xf numFmtId="4" fontId="1" fillId="4" borderId="0" xfId="0" applyNumberFormat="1" applyFont="1" applyFill="1" applyAlignment="1">
      <alignment vertical="center"/>
    </xf>
    <xf numFmtId="43" fontId="5" fillId="2" borderId="1" xfId="0" applyNumberFormat="1" applyFont="1" applyFill="1" applyBorder="1" applyAlignment="1">
      <alignment vertical="center"/>
    </xf>
    <xf numFmtId="4" fontId="1" fillId="5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76" fontId="15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176" fontId="20" fillId="0" borderId="4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76" fontId="20" fillId="0" borderId="4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176" fontId="20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6" fontId="15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J21" sqref="J21"/>
    </sheetView>
  </sheetViews>
  <sheetFormatPr defaultColWidth="9" defaultRowHeight="13.5"/>
  <cols>
    <col min="1" max="1" width="4.125" style="1" customWidth="1"/>
    <col min="2" max="2" width="43.125" style="1" customWidth="1"/>
    <col min="3" max="4" width="7.125" style="57" customWidth="1"/>
    <col min="5" max="5" width="6.875" style="57" customWidth="1"/>
    <col min="6" max="6" width="11.75" style="1" customWidth="1"/>
    <col min="7" max="7" width="12.25" style="58" customWidth="1"/>
    <col min="8" max="8" width="11.5" style="1" customWidth="1"/>
    <col min="9" max="9" width="13.125" style="1" customWidth="1"/>
    <col min="10" max="10" width="8.875" style="1" customWidth="1"/>
    <col min="11" max="16384" width="9" style="1"/>
  </cols>
  <sheetData>
    <row r="1" ht="33.75" customHeight="1" spans="1:10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customFormat="1" ht="33.75" customHeight="1" spans="1:10">
      <c r="A2" s="60" t="s">
        <v>1</v>
      </c>
      <c r="B2" s="61" t="s">
        <v>2</v>
      </c>
      <c r="C2" s="62" t="s">
        <v>3</v>
      </c>
      <c r="D2" s="62"/>
      <c r="E2" s="62"/>
      <c r="F2" s="63" t="s">
        <v>4</v>
      </c>
      <c r="G2" s="63" t="s">
        <v>5</v>
      </c>
      <c r="H2" s="64" t="s">
        <v>6</v>
      </c>
      <c r="I2" s="98" t="s">
        <v>7</v>
      </c>
      <c r="J2" s="99"/>
    </row>
    <row r="3" s="55" customFormat="1" ht="33" customHeight="1" spans="1:10">
      <c r="A3" s="65"/>
      <c r="B3" s="61"/>
      <c r="C3" s="62" t="s">
        <v>8</v>
      </c>
      <c r="D3" s="62" t="s">
        <v>9</v>
      </c>
      <c r="E3" s="62" t="s">
        <v>10</v>
      </c>
      <c r="F3" s="63"/>
      <c r="G3" s="63"/>
      <c r="H3" s="66"/>
      <c r="I3" s="98"/>
      <c r="J3" s="99"/>
    </row>
    <row r="4" s="55" customFormat="1" ht="23" customHeight="1" spans="1:10">
      <c r="A4" s="67" t="s">
        <v>11</v>
      </c>
      <c r="B4" s="68" t="s">
        <v>12</v>
      </c>
      <c r="C4" s="69">
        <v>4</v>
      </c>
      <c r="D4" s="70">
        <f>C4-E4</f>
        <v>3</v>
      </c>
      <c r="E4" s="70">
        <v>1</v>
      </c>
      <c r="F4" s="71">
        <v>53900</v>
      </c>
      <c r="G4" s="72">
        <v>53900</v>
      </c>
      <c r="H4" s="73">
        <f>G4</f>
        <v>53900</v>
      </c>
      <c r="I4" s="100"/>
      <c r="J4" s="101"/>
    </row>
    <row r="5" s="55" customFormat="1" ht="23" customHeight="1" spans="1:10">
      <c r="A5" s="67" t="s">
        <v>13</v>
      </c>
      <c r="B5" s="68" t="s">
        <v>14</v>
      </c>
      <c r="C5" s="69">
        <v>7</v>
      </c>
      <c r="D5" s="70">
        <f t="shared" ref="D5:D34" si="0">C5-E5</f>
        <v>5</v>
      </c>
      <c r="E5" s="70">
        <v>2</v>
      </c>
      <c r="F5" s="71">
        <v>79500</v>
      </c>
      <c r="G5" s="72">
        <v>73300</v>
      </c>
      <c r="H5" s="73">
        <f t="shared" ref="H5:H14" si="1">G5</f>
        <v>73300</v>
      </c>
      <c r="I5" s="100"/>
      <c r="J5" s="101"/>
    </row>
    <row r="6" s="55" customFormat="1" ht="23" customHeight="1" spans="1:10">
      <c r="A6" s="67" t="s">
        <v>15</v>
      </c>
      <c r="B6" s="68" t="s">
        <v>16</v>
      </c>
      <c r="C6" s="69">
        <v>11</v>
      </c>
      <c r="D6" s="70">
        <f t="shared" si="0"/>
        <v>11</v>
      </c>
      <c r="E6" s="70"/>
      <c r="F6" s="71">
        <v>166700</v>
      </c>
      <c r="G6" s="72">
        <v>165000</v>
      </c>
      <c r="H6" s="73">
        <f t="shared" si="1"/>
        <v>165000</v>
      </c>
      <c r="I6" s="100"/>
      <c r="J6" s="101"/>
    </row>
    <row r="7" s="55" customFormat="1" ht="23" customHeight="1" spans="1:10">
      <c r="A7" s="67" t="s">
        <v>17</v>
      </c>
      <c r="B7" s="74" t="s">
        <v>18</v>
      </c>
      <c r="C7" s="69">
        <v>9</v>
      </c>
      <c r="D7" s="70">
        <f t="shared" si="0"/>
        <v>9</v>
      </c>
      <c r="E7" s="70"/>
      <c r="F7" s="71">
        <v>111800</v>
      </c>
      <c r="G7" s="72">
        <v>88666.67</v>
      </c>
      <c r="H7" s="73">
        <f t="shared" si="1"/>
        <v>88666.67</v>
      </c>
      <c r="I7" s="92"/>
      <c r="J7" s="102"/>
    </row>
    <row r="8" s="55" customFormat="1" ht="23" customHeight="1" spans="1:9">
      <c r="A8" s="67" t="s">
        <v>19</v>
      </c>
      <c r="B8" s="68" t="s">
        <v>20</v>
      </c>
      <c r="C8" s="69">
        <v>1</v>
      </c>
      <c r="D8" s="70">
        <f t="shared" si="0"/>
        <v>1</v>
      </c>
      <c r="E8" s="70"/>
      <c r="F8" s="71">
        <v>3000</v>
      </c>
      <c r="G8" s="72">
        <v>2762</v>
      </c>
      <c r="H8" s="73">
        <f t="shared" si="1"/>
        <v>2762</v>
      </c>
      <c r="I8" s="100"/>
    </row>
    <row r="9" s="55" customFormat="1" ht="23" customHeight="1" spans="1:10">
      <c r="A9" s="67" t="s">
        <v>21</v>
      </c>
      <c r="B9" s="68" t="s">
        <v>22</v>
      </c>
      <c r="C9" s="69">
        <v>1</v>
      </c>
      <c r="D9" s="70">
        <f t="shared" si="0"/>
        <v>1</v>
      </c>
      <c r="E9" s="70"/>
      <c r="F9" s="71">
        <v>11700</v>
      </c>
      <c r="G9" s="72">
        <v>11700</v>
      </c>
      <c r="H9" s="73">
        <f t="shared" si="1"/>
        <v>11700</v>
      </c>
      <c r="I9" s="100"/>
      <c r="J9" s="101"/>
    </row>
    <row r="10" s="55" customFormat="1" ht="23" customHeight="1" spans="1:9">
      <c r="A10" s="67" t="s">
        <v>23</v>
      </c>
      <c r="B10" s="74" t="s">
        <v>24</v>
      </c>
      <c r="C10" s="69">
        <v>1</v>
      </c>
      <c r="D10" s="70">
        <f t="shared" si="0"/>
        <v>0</v>
      </c>
      <c r="E10" s="70">
        <v>1</v>
      </c>
      <c r="F10" s="71">
        <v>8700</v>
      </c>
      <c r="G10" s="72">
        <v>8700</v>
      </c>
      <c r="H10" s="73">
        <f t="shared" si="1"/>
        <v>8700</v>
      </c>
      <c r="I10" s="92"/>
    </row>
    <row r="11" s="55" customFormat="1" ht="23" customHeight="1" spans="1:9">
      <c r="A11" s="67" t="s">
        <v>25</v>
      </c>
      <c r="B11" s="74" t="s">
        <v>26</v>
      </c>
      <c r="C11" s="69">
        <v>2</v>
      </c>
      <c r="D11" s="70">
        <f t="shared" si="0"/>
        <v>2</v>
      </c>
      <c r="E11" s="70"/>
      <c r="F11" s="71">
        <v>29400</v>
      </c>
      <c r="G11" s="72">
        <v>29300</v>
      </c>
      <c r="H11" s="73">
        <f t="shared" si="1"/>
        <v>29300</v>
      </c>
      <c r="I11" s="92"/>
    </row>
    <row r="12" s="55" customFormat="1" ht="23" customHeight="1" spans="1:9">
      <c r="A12" s="67" t="s">
        <v>27</v>
      </c>
      <c r="B12" s="74" t="s">
        <v>28</v>
      </c>
      <c r="C12" s="69">
        <v>2</v>
      </c>
      <c r="D12" s="70">
        <f t="shared" si="0"/>
        <v>2</v>
      </c>
      <c r="E12" s="70"/>
      <c r="F12" s="71">
        <v>30000</v>
      </c>
      <c r="G12" s="72">
        <v>30000</v>
      </c>
      <c r="H12" s="73">
        <f t="shared" si="1"/>
        <v>30000</v>
      </c>
      <c r="I12" s="92"/>
    </row>
    <row r="13" s="55" customFormat="1" ht="23" customHeight="1" spans="1:10">
      <c r="A13" s="67" t="s">
        <v>29</v>
      </c>
      <c r="B13" s="75" t="s">
        <v>30</v>
      </c>
      <c r="C13" s="69">
        <v>10</v>
      </c>
      <c r="D13" s="70">
        <f t="shared" si="0"/>
        <v>9</v>
      </c>
      <c r="E13" s="76">
        <v>1</v>
      </c>
      <c r="F13" s="77">
        <v>90500</v>
      </c>
      <c r="G13" s="78">
        <v>88600</v>
      </c>
      <c r="H13" s="73">
        <f t="shared" si="1"/>
        <v>88600</v>
      </c>
      <c r="I13" s="92"/>
      <c r="J13" s="102"/>
    </row>
    <row r="14" s="55" customFormat="1" ht="23" customHeight="1" spans="1:9">
      <c r="A14" s="67" t="s">
        <v>31</v>
      </c>
      <c r="B14" s="74" t="s">
        <v>32</v>
      </c>
      <c r="C14" s="69">
        <v>22</v>
      </c>
      <c r="D14" s="70">
        <f t="shared" si="0"/>
        <v>15</v>
      </c>
      <c r="E14" s="70">
        <v>7</v>
      </c>
      <c r="F14" s="71">
        <v>135300</v>
      </c>
      <c r="G14" s="72">
        <v>135300</v>
      </c>
      <c r="H14" s="73">
        <f t="shared" si="1"/>
        <v>135300</v>
      </c>
      <c r="I14" s="92"/>
    </row>
    <row r="15" s="55" customFormat="1" ht="23" customHeight="1" spans="1:10">
      <c r="A15" s="67" t="s">
        <v>33</v>
      </c>
      <c r="B15" s="75" t="s">
        <v>34</v>
      </c>
      <c r="C15" s="69">
        <v>8</v>
      </c>
      <c r="D15" s="70">
        <f t="shared" si="0"/>
        <v>8</v>
      </c>
      <c r="E15" s="76"/>
      <c r="F15" s="77">
        <v>53700</v>
      </c>
      <c r="G15" s="78">
        <v>53700</v>
      </c>
      <c r="H15" s="73">
        <f t="shared" ref="H15:H34" si="2">G15</f>
        <v>53700</v>
      </c>
      <c r="I15" s="92"/>
      <c r="J15" s="102"/>
    </row>
    <row r="16" s="55" customFormat="1" ht="23" customHeight="1" spans="1:9">
      <c r="A16" s="67" t="s">
        <v>35</v>
      </c>
      <c r="B16" s="74" t="s">
        <v>36</v>
      </c>
      <c r="C16" s="69">
        <v>6</v>
      </c>
      <c r="D16" s="70">
        <f t="shared" si="0"/>
        <v>5</v>
      </c>
      <c r="E16" s="70">
        <v>1</v>
      </c>
      <c r="F16" s="71">
        <v>52700</v>
      </c>
      <c r="G16" s="72">
        <v>52662.5</v>
      </c>
      <c r="H16" s="73">
        <f t="shared" si="2"/>
        <v>52662.5</v>
      </c>
      <c r="I16" s="92"/>
    </row>
    <row r="17" s="55" customFormat="1" ht="23" customHeight="1" spans="1:10">
      <c r="A17" s="67" t="s">
        <v>37</v>
      </c>
      <c r="B17" s="74" t="s">
        <v>38</v>
      </c>
      <c r="C17" s="69">
        <v>4</v>
      </c>
      <c r="D17" s="70">
        <f t="shared" si="0"/>
        <v>3</v>
      </c>
      <c r="E17" s="70">
        <v>1</v>
      </c>
      <c r="F17" s="71">
        <v>44600</v>
      </c>
      <c r="G17" s="72">
        <v>43800</v>
      </c>
      <c r="H17" s="73">
        <f t="shared" si="2"/>
        <v>43800</v>
      </c>
      <c r="I17" s="92"/>
      <c r="J17" s="102"/>
    </row>
    <row r="18" s="55" customFormat="1" ht="23" customHeight="1" spans="1:9">
      <c r="A18" s="67" t="s">
        <v>39</v>
      </c>
      <c r="B18" s="68" t="s">
        <v>40</v>
      </c>
      <c r="C18" s="69">
        <v>27</v>
      </c>
      <c r="D18" s="70">
        <f t="shared" si="0"/>
        <v>23</v>
      </c>
      <c r="E18" s="70">
        <v>4</v>
      </c>
      <c r="F18" s="71">
        <v>333700</v>
      </c>
      <c r="G18" s="72">
        <v>332900</v>
      </c>
      <c r="H18" s="73">
        <f t="shared" si="2"/>
        <v>332900</v>
      </c>
      <c r="I18" s="92"/>
    </row>
    <row r="19" s="55" customFormat="1" ht="21" customHeight="1" spans="1:9">
      <c r="A19" s="67" t="s">
        <v>41</v>
      </c>
      <c r="B19" s="74" t="s">
        <v>42</v>
      </c>
      <c r="C19" s="69">
        <v>20</v>
      </c>
      <c r="D19" s="70">
        <f t="shared" si="0"/>
        <v>15</v>
      </c>
      <c r="E19" s="70">
        <v>5</v>
      </c>
      <c r="F19" s="71">
        <v>234000</v>
      </c>
      <c r="G19" s="72">
        <v>169783.34</v>
      </c>
      <c r="H19" s="73">
        <f t="shared" si="2"/>
        <v>169783.34</v>
      </c>
      <c r="I19" s="92"/>
    </row>
    <row r="20" s="56" customFormat="1" ht="39" customHeight="1" spans="1:9">
      <c r="A20" s="79" t="s">
        <v>43</v>
      </c>
      <c r="B20" s="80" t="s">
        <v>44</v>
      </c>
      <c r="C20" s="81">
        <v>8</v>
      </c>
      <c r="D20" s="82">
        <f t="shared" si="0"/>
        <v>6</v>
      </c>
      <c r="E20" s="82">
        <v>2</v>
      </c>
      <c r="F20" s="83">
        <v>56000</v>
      </c>
      <c r="G20" s="84">
        <v>50600</v>
      </c>
      <c r="H20" s="85">
        <f t="shared" si="2"/>
        <v>50600</v>
      </c>
      <c r="I20" s="103"/>
    </row>
    <row r="21" s="55" customFormat="1" ht="23" customHeight="1" spans="1:9">
      <c r="A21" s="67" t="s">
        <v>45</v>
      </c>
      <c r="B21" s="74" t="s">
        <v>46</v>
      </c>
      <c r="C21" s="69">
        <v>3</v>
      </c>
      <c r="D21" s="70">
        <f t="shared" si="0"/>
        <v>3</v>
      </c>
      <c r="E21" s="70"/>
      <c r="F21" s="71">
        <v>49500</v>
      </c>
      <c r="G21" s="72">
        <v>49500</v>
      </c>
      <c r="H21" s="73">
        <f t="shared" si="2"/>
        <v>49500</v>
      </c>
      <c r="I21" s="92"/>
    </row>
    <row r="22" s="55" customFormat="1" ht="23" customHeight="1" spans="1:10">
      <c r="A22" s="67" t="s">
        <v>47</v>
      </c>
      <c r="B22" s="74" t="s">
        <v>48</v>
      </c>
      <c r="C22" s="69">
        <v>2</v>
      </c>
      <c r="D22" s="70">
        <f t="shared" si="0"/>
        <v>1</v>
      </c>
      <c r="E22" s="70">
        <v>1</v>
      </c>
      <c r="F22" s="71">
        <v>25500</v>
      </c>
      <c r="G22" s="72">
        <v>21400</v>
      </c>
      <c r="H22" s="73">
        <f t="shared" si="2"/>
        <v>21400</v>
      </c>
      <c r="I22" s="92"/>
      <c r="J22" s="102"/>
    </row>
    <row r="23" s="55" customFormat="1" ht="23" customHeight="1" spans="1:9">
      <c r="A23" s="67" t="s">
        <v>49</v>
      </c>
      <c r="B23" s="74" t="s">
        <v>50</v>
      </c>
      <c r="C23" s="69">
        <v>4</v>
      </c>
      <c r="D23" s="70">
        <f t="shared" si="0"/>
        <v>4</v>
      </c>
      <c r="E23" s="70"/>
      <c r="F23" s="71">
        <v>35900</v>
      </c>
      <c r="G23" s="72">
        <v>35650</v>
      </c>
      <c r="H23" s="73">
        <f t="shared" si="2"/>
        <v>35650</v>
      </c>
      <c r="I23" s="92"/>
    </row>
    <row r="24" s="55" customFormat="1" ht="23" customHeight="1" spans="1:10">
      <c r="A24" s="67" t="s">
        <v>51</v>
      </c>
      <c r="B24" s="74" t="s">
        <v>52</v>
      </c>
      <c r="C24" s="69">
        <v>3</v>
      </c>
      <c r="D24" s="70">
        <f t="shared" si="0"/>
        <v>3</v>
      </c>
      <c r="E24" s="70"/>
      <c r="F24" s="71">
        <v>21200</v>
      </c>
      <c r="G24" s="72">
        <v>21200</v>
      </c>
      <c r="H24" s="73">
        <f t="shared" si="2"/>
        <v>21200</v>
      </c>
      <c r="I24" s="92"/>
      <c r="J24" s="102"/>
    </row>
    <row r="25" s="55" customFormat="1" ht="23" customHeight="1" spans="1:10">
      <c r="A25" s="67" t="s">
        <v>53</v>
      </c>
      <c r="B25" s="74" t="s">
        <v>54</v>
      </c>
      <c r="C25" s="69">
        <v>2</v>
      </c>
      <c r="D25" s="70">
        <f t="shared" si="0"/>
        <v>1</v>
      </c>
      <c r="E25" s="70">
        <v>1</v>
      </c>
      <c r="F25" s="71">
        <v>13700</v>
      </c>
      <c r="G25" s="72">
        <v>13700</v>
      </c>
      <c r="H25" s="73">
        <f t="shared" si="2"/>
        <v>13700</v>
      </c>
      <c r="I25" s="92"/>
      <c r="J25" s="102"/>
    </row>
    <row r="26" s="55" customFormat="1" ht="23" customHeight="1" spans="1:10">
      <c r="A26" s="67" t="s">
        <v>55</v>
      </c>
      <c r="B26" s="86" t="s">
        <v>56</v>
      </c>
      <c r="C26" s="69">
        <v>2</v>
      </c>
      <c r="D26" s="70">
        <f t="shared" si="0"/>
        <v>2</v>
      </c>
      <c r="E26" s="70"/>
      <c r="F26" s="71">
        <v>39500</v>
      </c>
      <c r="G26" s="72">
        <v>34100</v>
      </c>
      <c r="H26" s="73">
        <f t="shared" si="2"/>
        <v>34100</v>
      </c>
      <c r="I26" s="100"/>
      <c r="J26" s="101"/>
    </row>
    <row r="27" s="55" customFormat="1" ht="23" customHeight="1" spans="1:9">
      <c r="A27" s="67" t="s">
        <v>57</v>
      </c>
      <c r="B27" s="86" t="s">
        <v>58</v>
      </c>
      <c r="C27" s="69">
        <v>6</v>
      </c>
      <c r="D27" s="70">
        <f t="shared" si="0"/>
        <v>6</v>
      </c>
      <c r="E27" s="70"/>
      <c r="F27" s="71">
        <v>60100</v>
      </c>
      <c r="G27" s="72">
        <v>59800</v>
      </c>
      <c r="H27" s="73">
        <f t="shared" si="2"/>
        <v>59800</v>
      </c>
      <c r="I27" s="92"/>
    </row>
    <row r="28" s="55" customFormat="1" ht="23" customHeight="1" spans="1:9">
      <c r="A28" s="67" t="s">
        <v>59</v>
      </c>
      <c r="B28" s="86" t="s">
        <v>60</v>
      </c>
      <c r="C28" s="69">
        <v>1</v>
      </c>
      <c r="D28" s="70">
        <f t="shared" si="0"/>
        <v>1</v>
      </c>
      <c r="E28" s="70"/>
      <c r="F28" s="71">
        <v>7800</v>
      </c>
      <c r="G28" s="72">
        <v>7700</v>
      </c>
      <c r="H28" s="73">
        <f t="shared" si="2"/>
        <v>7700</v>
      </c>
      <c r="I28" s="86"/>
    </row>
    <row r="29" s="55" customFormat="1" ht="23" customHeight="1" spans="1:9">
      <c r="A29" s="67" t="s">
        <v>61</v>
      </c>
      <c r="B29" s="74" t="s">
        <v>62</v>
      </c>
      <c r="C29" s="69">
        <v>6</v>
      </c>
      <c r="D29" s="70">
        <f t="shared" si="0"/>
        <v>6</v>
      </c>
      <c r="E29" s="70"/>
      <c r="F29" s="71">
        <v>14500</v>
      </c>
      <c r="G29" s="72">
        <v>14500</v>
      </c>
      <c r="H29" s="73">
        <f t="shared" si="2"/>
        <v>14500</v>
      </c>
      <c r="I29" s="92"/>
    </row>
    <row r="30" s="55" customFormat="1" ht="23" customHeight="1" spans="1:9">
      <c r="A30" s="67" t="s">
        <v>63</v>
      </c>
      <c r="B30" s="86" t="s">
        <v>64</v>
      </c>
      <c r="C30" s="69">
        <v>1</v>
      </c>
      <c r="D30" s="70">
        <f t="shared" si="0"/>
        <v>1</v>
      </c>
      <c r="E30" s="70"/>
      <c r="F30" s="71">
        <v>6000</v>
      </c>
      <c r="G30" s="72">
        <v>6000</v>
      </c>
      <c r="H30" s="73">
        <f t="shared" si="2"/>
        <v>6000</v>
      </c>
      <c r="I30" s="86"/>
    </row>
    <row r="31" s="55" customFormat="1" ht="23" customHeight="1" spans="1:9">
      <c r="A31" s="87" t="s">
        <v>65</v>
      </c>
      <c r="B31" s="88" t="s">
        <v>66</v>
      </c>
      <c r="C31" s="69">
        <v>28</v>
      </c>
      <c r="D31" s="70">
        <f t="shared" si="0"/>
        <v>18</v>
      </c>
      <c r="E31" s="70">
        <v>10</v>
      </c>
      <c r="F31" s="71">
        <v>319439.62</v>
      </c>
      <c r="G31" s="72">
        <v>319439.62</v>
      </c>
      <c r="H31" s="73">
        <f t="shared" si="2"/>
        <v>319439.62</v>
      </c>
      <c r="I31" s="104"/>
    </row>
    <row r="32" s="55" customFormat="1" ht="23" customHeight="1" spans="1:9">
      <c r="A32" s="89"/>
      <c r="B32" s="90"/>
      <c r="C32" s="69">
        <v>2</v>
      </c>
      <c r="D32" s="70">
        <f t="shared" si="0"/>
        <v>2</v>
      </c>
      <c r="E32" s="76"/>
      <c r="F32" s="77">
        <v>6030</v>
      </c>
      <c r="G32" s="78">
        <v>6030</v>
      </c>
      <c r="H32" s="73">
        <f t="shared" si="2"/>
        <v>6030</v>
      </c>
      <c r="I32" s="104"/>
    </row>
    <row r="33" s="55" customFormat="1" ht="23" customHeight="1" spans="1:10">
      <c r="A33" s="67" t="s">
        <v>67</v>
      </c>
      <c r="B33" s="91" t="s">
        <v>68</v>
      </c>
      <c r="C33" s="69">
        <v>10</v>
      </c>
      <c r="D33" s="70">
        <f t="shared" si="0"/>
        <v>9</v>
      </c>
      <c r="E33" s="70">
        <v>1</v>
      </c>
      <c r="F33" s="71">
        <v>47000</v>
      </c>
      <c r="G33" s="72">
        <v>46500</v>
      </c>
      <c r="H33" s="73">
        <f t="shared" si="2"/>
        <v>46500</v>
      </c>
      <c r="I33" s="92"/>
      <c r="J33" s="102"/>
    </row>
    <row r="34" s="55" customFormat="1" ht="23" customHeight="1" spans="1:9">
      <c r="A34" s="67" t="s">
        <v>69</v>
      </c>
      <c r="B34" s="74" t="s">
        <v>70</v>
      </c>
      <c r="C34" s="69">
        <v>8</v>
      </c>
      <c r="D34" s="70">
        <f t="shared" si="0"/>
        <v>6</v>
      </c>
      <c r="E34" s="70">
        <v>2</v>
      </c>
      <c r="F34" s="71">
        <v>23400</v>
      </c>
      <c r="G34" s="72">
        <v>23400</v>
      </c>
      <c r="H34" s="73">
        <f t="shared" si="2"/>
        <v>23400</v>
      </c>
      <c r="I34" s="92"/>
    </row>
    <row r="35" s="55" customFormat="1" ht="24" customHeight="1" spans="1:9">
      <c r="A35" s="92"/>
      <c r="B35" s="74" t="s">
        <v>71</v>
      </c>
      <c r="C35" s="93">
        <f t="shared" ref="C35:J35" si="3">SUM(C4:C34)</f>
        <v>221</v>
      </c>
      <c r="D35" s="93">
        <f t="shared" si="3"/>
        <v>181</v>
      </c>
      <c r="E35" s="93">
        <f t="shared" si="3"/>
        <v>40</v>
      </c>
      <c r="F35" s="71">
        <f t="shared" si="3"/>
        <v>2164769.62</v>
      </c>
      <c r="G35" s="71">
        <f t="shared" si="3"/>
        <v>2049594.13</v>
      </c>
      <c r="H35" s="71">
        <f t="shared" si="3"/>
        <v>2049594.13</v>
      </c>
      <c r="I35" s="92"/>
    </row>
    <row r="36" spans="1:7">
      <c r="A36" s="94"/>
      <c r="B36" s="94"/>
      <c r="C36" s="95"/>
      <c r="D36" s="95"/>
      <c r="E36" s="95"/>
      <c r="F36" s="94"/>
      <c r="G36" s="96"/>
    </row>
    <row r="37" ht="30" customHeight="1" spans="3:3">
      <c r="C37" s="97"/>
    </row>
  </sheetData>
  <autoFilter ref="A1:I38">
    <extLst/>
  </autoFilter>
  <mergeCells count="10">
    <mergeCell ref="A1:I1"/>
    <mergeCell ref="C2:E2"/>
    <mergeCell ref="A2:A3"/>
    <mergeCell ref="A31:A32"/>
    <mergeCell ref="B2:B3"/>
    <mergeCell ref="B31:B32"/>
    <mergeCell ref="F2:F3"/>
    <mergeCell ref="G2:G3"/>
    <mergeCell ref="H2:H3"/>
    <mergeCell ref="I2:I3"/>
  </mergeCells>
  <pageMargins left="0.74" right="0.19" top="0.46" bottom="0.748031496062992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opLeftCell="A4" workbookViewId="0">
      <selection activeCell="E37" sqref="E37"/>
    </sheetView>
  </sheetViews>
  <sheetFormatPr defaultColWidth="9" defaultRowHeight="13.5"/>
  <cols>
    <col min="1" max="6" width="9" style="1"/>
    <col min="7" max="7" width="24.875" style="1" customWidth="1"/>
    <col min="8" max="8" width="9" style="1"/>
    <col min="9" max="11" width="10.375" style="1" customWidth="1"/>
    <col min="12" max="12" width="10.375" style="1"/>
    <col min="13" max="16384" width="9" style="1"/>
  </cols>
  <sheetData>
    <row r="1" spans="1:10">
      <c r="A1" s="2" t="s">
        <v>72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26.25" spans="1:10">
      <c r="A3" s="4"/>
      <c r="B3" s="4"/>
      <c r="C3" s="4"/>
      <c r="D3" s="4"/>
      <c r="E3" s="4"/>
      <c r="F3" s="4"/>
      <c r="G3" s="4"/>
      <c r="H3" s="4"/>
      <c r="I3" s="4"/>
      <c r="J3" s="44" t="s">
        <v>73</v>
      </c>
    </row>
    <row r="4" ht="37.5" spans="1:10">
      <c r="A4" s="5" t="s">
        <v>74</v>
      </c>
      <c r="B4" s="6" t="s">
        <v>75</v>
      </c>
      <c r="C4" s="6" t="s">
        <v>76</v>
      </c>
      <c r="D4" s="7" t="s">
        <v>77</v>
      </c>
      <c r="E4" s="6" t="s">
        <v>78</v>
      </c>
      <c r="F4" s="6" t="s">
        <v>79</v>
      </c>
      <c r="G4" s="8" t="s">
        <v>80</v>
      </c>
      <c r="H4" s="8" t="s">
        <v>81</v>
      </c>
      <c r="I4" s="45" t="s">
        <v>82</v>
      </c>
      <c r="J4" s="45" t="s">
        <v>83</v>
      </c>
    </row>
    <row r="5" ht="15.75" spans="1:10">
      <c r="A5" s="9">
        <v>1</v>
      </c>
      <c r="B5" s="10" t="s">
        <v>84</v>
      </c>
      <c r="C5" s="10" t="s">
        <v>11</v>
      </c>
      <c r="D5" s="10" t="s">
        <v>11</v>
      </c>
      <c r="E5" s="11" t="s">
        <v>85</v>
      </c>
      <c r="F5" s="12" t="s">
        <v>86</v>
      </c>
      <c r="G5" s="13" t="s">
        <v>87</v>
      </c>
      <c r="H5" s="14" t="s">
        <v>88</v>
      </c>
      <c r="I5" s="46">
        <v>3850</v>
      </c>
      <c r="J5" s="46">
        <v>3850</v>
      </c>
    </row>
    <row r="6" ht="28.5" spans="1:10">
      <c r="A6" s="15"/>
      <c r="B6" s="16"/>
      <c r="C6" s="17"/>
      <c r="D6" s="17"/>
      <c r="E6" s="18"/>
      <c r="F6" s="12" t="s">
        <v>86</v>
      </c>
      <c r="G6" s="13" t="s">
        <v>89</v>
      </c>
      <c r="H6" s="14" t="s">
        <v>88</v>
      </c>
      <c r="I6" s="46"/>
      <c r="J6" s="46"/>
    </row>
    <row r="7" ht="15.75" spans="1:10">
      <c r="A7" s="15"/>
      <c r="B7" s="16"/>
      <c r="C7" s="10" t="s">
        <v>13</v>
      </c>
      <c r="D7" s="10" t="s">
        <v>13</v>
      </c>
      <c r="E7" s="11" t="s">
        <v>90</v>
      </c>
      <c r="F7" s="12" t="s">
        <v>91</v>
      </c>
      <c r="G7" s="12" t="s">
        <v>92</v>
      </c>
      <c r="H7" s="14" t="s">
        <v>93</v>
      </c>
      <c r="I7" s="29">
        <v>2180</v>
      </c>
      <c r="J7" s="29">
        <v>2180</v>
      </c>
    </row>
    <row r="8" ht="15.75" spans="1:10">
      <c r="A8" s="15"/>
      <c r="B8" s="16"/>
      <c r="C8" s="16"/>
      <c r="D8" s="17"/>
      <c r="E8" s="18"/>
      <c r="F8" s="12" t="s">
        <v>91</v>
      </c>
      <c r="G8" s="12" t="s">
        <v>94</v>
      </c>
      <c r="H8" s="14" t="s">
        <v>88</v>
      </c>
      <c r="I8" s="47"/>
      <c r="J8" s="47"/>
    </row>
    <row r="9" ht="18.75" spans="1:11">
      <c r="A9" s="19"/>
      <c r="B9" s="20"/>
      <c r="C9" s="21"/>
      <c r="D9" s="22" t="str">
        <f>D7</f>
        <v>2</v>
      </c>
      <c r="E9" s="23" t="s">
        <v>95</v>
      </c>
      <c r="F9" s="24"/>
      <c r="G9" s="24"/>
      <c r="H9" s="25"/>
      <c r="I9" s="48">
        <f>SUM(I5:I8)</f>
        <v>6030</v>
      </c>
      <c r="J9" s="48">
        <f>SUM(J5:J8)</f>
        <v>6030</v>
      </c>
      <c r="K9" s="49">
        <f>I5+I7</f>
        <v>6030</v>
      </c>
    </row>
    <row r="10" ht="15.75" spans="1:10">
      <c r="A10" s="15">
        <v>2</v>
      </c>
      <c r="B10" s="16" t="s">
        <v>96</v>
      </c>
      <c r="C10" s="17" t="s">
        <v>15</v>
      </c>
      <c r="D10" s="26" t="s">
        <v>11</v>
      </c>
      <c r="E10" s="27" t="s">
        <v>97</v>
      </c>
      <c r="F10" s="27" t="s">
        <v>98</v>
      </c>
      <c r="G10" s="27" t="s">
        <v>99</v>
      </c>
      <c r="H10" s="28" t="s">
        <v>100</v>
      </c>
      <c r="I10" s="50">
        <v>5000</v>
      </c>
      <c r="J10" s="28">
        <v>5000</v>
      </c>
    </row>
    <row r="11" ht="15.75" spans="1:10">
      <c r="A11" s="15"/>
      <c r="B11" s="16"/>
      <c r="C11" s="26" t="s">
        <v>17</v>
      </c>
      <c r="D11" s="26" t="s">
        <v>13</v>
      </c>
      <c r="E11" s="27" t="s">
        <v>101</v>
      </c>
      <c r="F11" s="27" t="s">
        <v>102</v>
      </c>
      <c r="G11" s="27" t="s">
        <v>103</v>
      </c>
      <c r="H11" s="28" t="s">
        <v>104</v>
      </c>
      <c r="I11" s="50">
        <v>5000</v>
      </c>
      <c r="J11" s="28">
        <v>5000</v>
      </c>
    </row>
    <row r="12" ht="15.75" spans="1:10">
      <c r="A12" s="15"/>
      <c r="B12" s="16"/>
      <c r="C12" s="26" t="s">
        <v>19</v>
      </c>
      <c r="D12" s="26" t="s">
        <v>15</v>
      </c>
      <c r="E12" s="27" t="s">
        <v>105</v>
      </c>
      <c r="F12" s="27" t="s">
        <v>102</v>
      </c>
      <c r="G12" s="27" t="s">
        <v>103</v>
      </c>
      <c r="H12" s="28" t="s">
        <v>104</v>
      </c>
      <c r="I12" s="50">
        <v>5000</v>
      </c>
      <c r="J12" s="28">
        <v>5000</v>
      </c>
    </row>
    <row r="13" ht="15.75" spans="1:12">
      <c r="A13" s="15"/>
      <c r="B13" s="16"/>
      <c r="C13" s="26" t="s">
        <v>21</v>
      </c>
      <c r="D13" s="26" t="s">
        <v>17</v>
      </c>
      <c r="E13" s="12" t="s">
        <v>106</v>
      </c>
      <c r="F13" s="12" t="s">
        <v>91</v>
      </c>
      <c r="G13" s="12" t="s">
        <v>107</v>
      </c>
      <c r="H13" s="29" t="s">
        <v>108</v>
      </c>
      <c r="I13" s="51">
        <v>2000</v>
      </c>
      <c r="J13" s="29">
        <v>2000</v>
      </c>
      <c r="L13" s="52">
        <f>SUM(I10:I12)</f>
        <v>15000</v>
      </c>
    </row>
    <row r="14" ht="15.75" spans="1:10">
      <c r="A14" s="15"/>
      <c r="B14" s="16"/>
      <c r="C14" s="26" t="s">
        <v>23</v>
      </c>
      <c r="D14" s="26" t="s">
        <v>19</v>
      </c>
      <c r="E14" s="12" t="s">
        <v>109</v>
      </c>
      <c r="F14" s="12" t="s">
        <v>86</v>
      </c>
      <c r="G14" s="12" t="s">
        <v>110</v>
      </c>
      <c r="H14" s="29" t="s">
        <v>108</v>
      </c>
      <c r="I14" s="51">
        <v>5000</v>
      </c>
      <c r="J14" s="29">
        <v>5000</v>
      </c>
    </row>
    <row r="15" ht="15.75" spans="1:11">
      <c r="A15" s="15"/>
      <c r="B15" s="16"/>
      <c r="C15" s="26" t="s">
        <v>25</v>
      </c>
      <c r="D15" s="26" t="s">
        <v>21</v>
      </c>
      <c r="E15" s="27" t="s">
        <v>111</v>
      </c>
      <c r="F15" s="27" t="s">
        <v>102</v>
      </c>
      <c r="G15" s="27" t="s">
        <v>99</v>
      </c>
      <c r="H15" s="28" t="s">
        <v>100</v>
      </c>
      <c r="I15" s="50">
        <v>5000</v>
      </c>
      <c r="J15" s="28">
        <v>5000</v>
      </c>
      <c r="K15" s="49">
        <f>I13+I14</f>
        <v>7000</v>
      </c>
    </row>
    <row r="16" ht="15.75" spans="1:10">
      <c r="A16" s="15"/>
      <c r="B16" s="16"/>
      <c r="C16" s="26" t="s">
        <v>27</v>
      </c>
      <c r="D16" s="26" t="s">
        <v>23</v>
      </c>
      <c r="E16" s="27" t="s">
        <v>112</v>
      </c>
      <c r="F16" s="27" t="s">
        <v>102</v>
      </c>
      <c r="G16" s="27" t="s">
        <v>103</v>
      </c>
      <c r="H16" s="28" t="s">
        <v>104</v>
      </c>
      <c r="I16" s="50">
        <v>5000</v>
      </c>
      <c r="J16" s="28">
        <v>5000</v>
      </c>
    </row>
    <row r="17" ht="15.75" spans="1:10">
      <c r="A17" s="15"/>
      <c r="B17" s="16"/>
      <c r="C17" s="26" t="s">
        <v>29</v>
      </c>
      <c r="D17" s="26" t="s">
        <v>25</v>
      </c>
      <c r="E17" s="27" t="s">
        <v>113</v>
      </c>
      <c r="F17" s="27" t="s">
        <v>98</v>
      </c>
      <c r="G17" s="26" t="s">
        <v>114</v>
      </c>
      <c r="H17" s="28" t="s">
        <v>100</v>
      </c>
      <c r="I17" s="50">
        <v>5000</v>
      </c>
      <c r="J17" s="28">
        <v>5000</v>
      </c>
    </row>
    <row r="18" ht="15.75" spans="1:10">
      <c r="A18" s="15"/>
      <c r="B18" s="16"/>
      <c r="C18" s="26" t="s">
        <v>31</v>
      </c>
      <c r="D18" s="26" t="s">
        <v>27</v>
      </c>
      <c r="E18" s="27" t="s">
        <v>115</v>
      </c>
      <c r="F18" s="27" t="s">
        <v>102</v>
      </c>
      <c r="G18" s="27" t="s">
        <v>103</v>
      </c>
      <c r="H18" s="28" t="s">
        <v>104</v>
      </c>
      <c r="I18" s="50">
        <v>5000</v>
      </c>
      <c r="J18" s="28">
        <v>5000</v>
      </c>
    </row>
    <row r="19" ht="15.75" spans="1:10">
      <c r="A19" s="15"/>
      <c r="B19" s="16"/>
      <c r="C19" s="10" t="s">
        <v>33</v>
      </c>
      <c r="D19" s="26" t="s">
        <v>29</v>
      </c>
      <c r="E19" s="27" t="s">
        <v>116</v>
      </c>
      <c r="F19" s="27" t="s">
        <v>102</v>
      </c>
      <c r="G19" s="27" t="s">
        <v>103</v>
      </c>
      <c r="H19" s="28" t="s">
        <v>104</v>
      </c>
      <c r="I19" s="50">
        <v>5000</v>
      </c>
      <c r="J19" s="28">
        <v>5000</v>
      </c>
    </row>
    <row r="20" ht="18.75" spans="1:12">
      <c r="A20" s="19"/>
      <c r="B20" s="20"/>
      <c r="C20" s="21"/>
      <c r="D20" s="22" t="str">
        <f>D19</f>
        <v>10</v>
      </c>
      <c r="E20" s="23" t="s">
        <v>95</v>
      </c>
      <c r="F20" s="24"/>
      <c r="G20" s="24"/>
      <c r="H20" s="25"/>
      <c r="I20" s="48">
        <f>SUM(I10:I19)</f>
        <v>47000</v>
      </c>
      <c r="J20" s="48">
        <f>SUM(J10:J19)</f>
        <v>47000</v>
      </c>
      <c r="L20" s="52">
        <f>SUM(I15:I19)</f>
        <v>25000</v>
      </c>
    </row>
    <row r="21" ht="15.75" spans="1:10">
      <c r="A21" s="15">
        <v>3</v>
      </c>
      <c r="B21" s="16" t="s">
        <v>117</v>
      </c>
      <c r="C21" s="17" t="s">
        <v>35</v>
      </c>
      <c r="D21" s="26" t="s">
        <v>11</v>
      </c>
      <c r="E21" s="27" t="s">
        <v>118</v>
      </c>
      <c r="F21" s="27" t="s">
        <v>102</v>
      </c>
      <c r="G21" s="27" t="s">
        <v>119</v>
      </c>
      <c r="H21" s="27" t="s">
        <v>100</v>
      </c>
      <c r="I21" s="50">
        <v>2400</v>
      </c>
      <c r="J21" s="50">
        <v>2400</v>
      </c>
    </row>
    <row r="22" ht="15.75" spans="1:10">
      <c r="A22" s="15"/>
      <c r="B22" s="16"/>
      <c r="C22" s="26" t="s">
        <v>37</v>
      </c>
      <c r="D22" s="26" t="s">
        <v>13</v>
      </c>
      <c r="E22" s="27" t="s">
        <v>120</v>
      </c>
      <c r="F22" s="27" t="s">
        <v>102</v>
      </c>
      <c r="G22" s="30" t="s">
        <v>121</v>
      </c>
      <c r="H22" s="27" t="s">
        <v>100</v>
      </c>
      <c r="I22" s="50">
        <v>5000</v>
      </c>
      <c r="J22" s="50">
        <v>5000</v>
      </c>
    </row>
    <row r="23" ht="15.75" spans="1:10">
      <c r="A23" s="15"/>
      <c r="B23" s="16"/>
      <c r="C23" s="26" t="s">
        <v>39</v>
      </c>
      <c r="D23" s="26" t="s">
        <v>15</v>
      </c>
      <c r="E23" s="27" t="s">
        <v>122</v>
      </c>
      <c r="F23" s="27" t="s">
        <v>102</v>
      </c>
      <c r="G23" s="26" t="s">
        <v>123</v>
      </c>
      <c r="H23" s="27" t="s">
        <v>100</v>
      </c>
      <c r="I23" s="50">
        <v>1200</v>
      </c>
      <c r="J23" s="50">
        <v>1200</v>
      </c>
    </row>
    <row r="24" ht="15.75" spans="1:10">
      <c r="A24" s="15"/>
      <c r="B24" s="16"/>
      <c r="C24" s="26" t="s">
        <v>41</v>
      </c>
      <c r="D24" s="26" t="s">
        <v>17</v>
      </c>
      <c r="E24" s="27" t="s">
        <v>124</v>
      </c>
      <c r="F24" s="27" t="s">
        <v>98</v>
      </c>
      <c r="G24" s="30" t="s">
        <v>123</v>
      </c>
      <c r="H24" s="27" t="s">
        <v>100</v>
      </c>
      <c r="I24" s="50">
        <v>1200</v>
      </c>
      <c r="J24" s="50">
        <v>1200</v>
      </c>
    </row>
    <row r="25" ht="15.75" spans="1:10">
      <c r="A25" s="15"/>
      <c r="B25" s="16"/>
      <c r="C25" s="26" t="s">
        <v>43</v>
      </c>
      <c r="D25" s="26" t="s">
        <v>19</v>
      </c>
      <c r="E25" s="27" t="s">
        <v>125</v>
      </c>
      <c r="F25" s="27" t="s">
        <v>98</v>
      </c>
      <c r="G25" s="30" t="s">
        <v>121</v>
      </c>
      <c r="H25" s="27" t="s">
        <v>100</v>
      </c>
      <c r="I25" s="50">
        <v>5000</v>
      </c>
      <c r="J25" s="50">
        <v>5000</v>
      </c>
    </row>
    <row r="26" ht="15.75" spans="1:10">
      <c r="A26" s="15"/>
      <c r="B26" s="16"/>
      <c r="C26" s="26" t="s">
        <v>45</v>
      </c>
      <c r="D26" s="26" t="s">
        <v>21</v>
      </c>
      <c r="E26" s="27" t="s">
        <v>126</v>
      </c>
      <c r="F26" s="27" t="s">
        <v>102</v>
      </c>
      <c r="G26" s="30" t="s">
        <v>119</v>
      </c>
      <c r="H26" s="27" t="s">
        <v>100</v>
      </c>
      <c r="I26" s="50">
        <v>2400</v>
      </c>
      <c r="J26" s="50">
        <v>2400</v>
      </c>
    </row>
    <row r="27" ht="15.75" spans="1:10">
      <c r="A27" s="15"/>
      <c r="B27" s="16"/>
      <c r="C27" s="26" t="s">
        <v>47</v>
      </c>
      <c r="D27" s="26" t="s">
        <v>23</v>
      </c>
      <c r="E27" s="27" t="s">
        <v>127</v>
      </c>
      <c r="F27" s="27" t="s">
        <v>102</v>
      </c>
      <c r="G27" s="30" t="s">
        <v>121</v>
      </c>
      <c r="H27" s="27" t="s">
        <v>100</v>
      </c>
      <c r="I27" s="50">
        <v>5000</v>
      </c>
      <c r="J27" s="50">
        <v>5000</v>
      </c>
    </row>
    <row r="28" ht="15.75" spans="1:10">
      <c r="A28" s="15"/>
      <c r="B28" s="16"/>
      <c r="C28" s="10" t="s">
        <v>49</v>
      </c>
      <c r="D28" s="26" t="s">
        <v>25</v>
      </c>
      <c r="E28" s="27" t="s">
        <v>128</v>
      </c>
      <c r="F28" s="27" t="s">
        <v>98</v>
      </c>
      <c r="G28" s="30" t="s">
        <v>123</v>
      </c>
      <c r="H28" s="27" t="s">
        <v>100</v>
      </c>
      <c r="I28" s="50">
        <v>1200</v>
      </c>
      <c r="J28" s="50">
        <v>1200</v>
      </c>
    </row>
    <row r="29" ht="18.75" spans="1:12">
      <c r="A29" s="31"/>
      <c r="B29" s="32"/>
      <c r="C29" s="33"/>
      <c r="D29" s="34" t="str">
        <f>D28</f>
        <v>8</v>
      </c>
      <c r="E29" s="35" t="s">
        <v>129</v>
      </c>
      <c r="F29" s="36"/>
      <c r="G29" s="36"/>
      <c r="H29" s="37"/>
      <c r="I29" s="53">
        <f>SUM(I21:I28)</f>
        <v>23400</v>
      </c>
      <c r="J29" s="53">
        <f>SUM(J21:J28)</f>
        <v>23400</v>
      </c>
      <c r="L29" s="52">
        <f>SUM(I21:I28)</f>
        <v>23400</v>
      </c>
    </row>
    <row r="30" ht="18.75" spans="1:10">
      <c r="A30" s="38"/>
      <c r="B30" s="39"/>
      <c r="C30" s="40"/>
      <c r="D30" s="34">
        <f>D29+D20+D9</f>
        <v>20</v>
      </c>
      <c r="E30" s="41" t="s">
        <v>130</v>
      </c>
      <c r="F30" s="42"/>
      <c r="G30" s="42"/>
      <c r="H30" s="43"/>
      <c r="I30" s="53">
        <f>I29+I20+I9</f>
        <v>76430</v>
      </c>
      <c r="J30" s="53">
        <f>J29+J20+J9</f>
        <v>76430</v>
      </c>
    </row>
    <row r="32" ht="36" customHeight="1" spans="11:12">
      <c r="K32" s="49">
        <f>K9+K15</f>
        <v>13030</v>
      </c>
      <c r="L32" s="54">
        <f>L13+L20+L29</f>
        <v>63400</v>
      </c>
    </row>
  </sheetData>
  <mergeCells count="21">
    <mergeCell ref="E9:H9"/>
    <mergeCell ref="E20:H20"/>
    <mergeCell ref="E29:H29"/>
    <mergeCell ref="E30:H30"/>
    <mergeCell ref="A5:A8"/>
    <mergeCell ref="A10:A19"/>
    <mergeCell ref="A21:A28"/>
    <mergeCell ref="B5:B8"/>
    <mergeCell ref="B10:B19"/>
    <mergeCell ref="B21:B28"/>
    <mergeCell ref="C5:C6"/>
    <mergeCell ref="C7:C8"/>
    <mergeCell ref="D5:D6"/>
    <mergeCell ref="D7:D8"/>
    <mergeCell ref="E5:E6"/>
    <mergeCell ref="E7:E8"/>
    <mergeCell ref="I5:I6"/>
    <mergeCell ref="I7:I8"/>
    <mergeCell ref="J5:J6"/>
    <mergeCell ref="J7:J8"/>
    <mergeCell ref="A1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结算明细</vt:lpstr>
      <vt:lpstr>辅具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李思芸</cp:lastModifiedBy>
  <dcterms:created xsi:type="dcterms:W3CDTF">2024-11-12T07:12:00Z</dcterms:created>
  <dcterms:modified xsi:type="dcterms:W3CDTF">2026-03-13T06:34:24Z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2FC03A65A4674F0EB09A320E0FC78831_11</vt:lpwstr>
  </property>
  <property fmtid="{D5CDD505-2E9C-101B-9397-08002B2CF9AE}" pid="3" name="KSOProductBuildVer">
    <vt:lpwstr>2052-12.1.0.16729</vt:lpwstr>
  </property>
</Properties>
</file>