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15" windowWidth="14400" windowHeight="1203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4">部门新增资产配置表10!$A:$A,部门新增资产配置表10!$1:$1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5621"/>
</workbook>
</file>

<file path=xl/calcChain.xml><?xml version="1.0" encoding="utf-8"?>
<calcChain xmlns="http://schemas.openxmlformats.org/spreadsheetml/2006/main">
  <c r="A3" i="17" l="1"/>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<sst xmlns="http://schemas.openxmlformats.org/spreadsheetml/2006/main" count="714" uniqueCount="332">
  <si>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</si>
  <si>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</si>
  <si>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</si>
  <si>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</si>
  <si>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</si>
  <si>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</si>
  <si>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</si>
  <si>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</si>
  <si>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</si>
  <si>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</si>
  <si>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</si>
  <si>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</si>
  <si>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</si>
  <si>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</si>
  <si>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</si>
  <si>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</si>
  <si>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</si>
  <si>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</si>
  <si>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</si>
  <si>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</si>
  <si>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</si>
  <si>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</si>
  <si>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</si>
  <si>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</si>
  <si>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</si>
  <si>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</si>
  <si>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</si>
  <si>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</si>
  <si>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</si>
  <si>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</si>
  <si>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</si>
  <si>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</si>
  <si>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</si>
  <si>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</si>
  <si>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</si>
  <si>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</si>
  <si>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</si>
  <si>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</si>
  <si>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</si>
  <si>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</si>
  <si>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</si>
  <si>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</si>
  <si>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</si>
  <si>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</si>
  <si>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</si>
  <si>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</si>
  <si>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</si>
  <si>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</si>
  <si>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</si>
  <si>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</si>
  <si>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</si>
  <si>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</si>
  <si>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</si>
  <si>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</si>
  <si>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</si>
  <si>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</si>
  <si>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</si>
  <si>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</si>
  <si>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</si>
  <si>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</si>
  <si>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</si>
  <si>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</si>
  <si>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</si>
  <si>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</si>
  <si>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</si>
  <si>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</si>
  <si>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</si>
  <si>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</si>
  <si>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</si>
  <si>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105090</t>
  </si>
  <si>
    <t>昆明市官渡区云南师范大学实验中学巫家坝学校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</si>
  <si>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</si>
  <si>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</si>
  <si>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</si>
  <si>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</si>
  <si>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</si>
  <si>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</si>
  <si>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</si>
  <si>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</si>
  <si>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</si>
  <si>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</si>
  <si>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</si>
  <si>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</si>
  <si>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</si>
  <si>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</si>
  <si>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</si>
  <si>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</si>
  <si>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</si>
  <si>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</si>
  <si>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</si>
  <si>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</si>
  <si>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</si>
  <si>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</si>
  <si>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</si>
  <si>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</si>
  <si>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</si>
  <si>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</si>
  <si>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</si>
  <si>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</si>
  <si>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</si>
  <si>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</si>
  <si>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</si>
  <si>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</si>
  <si>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</si>
  <si>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</si>
  <si>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</si>
  <si>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</si>
  <si>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</si>
  <si>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</si>
  <si>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</si>
  <si>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</si>
  <si>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</si>
  <si>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</si>
  <si>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</si>
  <si>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</si>
  <si>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</si>
  <si>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</si>
  <si>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</si>
  <si>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</si>
  <si>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</si>
  <si>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</si>
  <si>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</si>
  <si>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</si>
  <si>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</si>
  <si>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</si>
  <si>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</si>
  <si>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</si>
  <si>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</si>
  <si>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</si>
  <si>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</si>
  <si>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</si>
  <si>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</si>
  <si>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</si>
  <si>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</si>
  <si>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</si>
  <si>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</si>
  <si>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</si>
  <si>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</si>
  <si>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</si>
  <si>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</si>
  <si>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</si>
  <si>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20507</t>
  </si>
  <si>
    <t>特殊教育</t>
  </si>
  <si>
    <t>2050701</t>
  </si>
  <si>
    <t>特殊学校教育</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</si>
  <si>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</si>
  <si>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</si>
  <si>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</si>
  <si>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</si>
  <si>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</si>
  <si>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</si>
  <si>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</si>
  <si>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</si>
  <si>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</si>
  <si>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</si>
  <si>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</si>
  <si>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</si>
  <si>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</si>
  <si>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</si>
  <si>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</si>
  <si>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</si>
  <si>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</si>
  <si>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</si>
  <si>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</si>
  <si>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</si>
  <si>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</si>
  <si>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</si>
  <si>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</si>
  <si>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</si>
  <si>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</si>
  <si>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530111251100003638738</t>
  </si>
  <si>
    <t>其他人员支出</t>
  </si>
  <si>
    <t>30199</t>
  </si>
  <si>
    <t>其他工资福利支出</t>
  </si>
  <si>
    <t>530111251100003638909</t>
  </si>
  <si>
    <t>一般公用支出</t>
  </si>
  <si>
    <t>30201</t>
  </si>
  <si>
    <t>办公费</t>
  </si>
  <si>
    <t>预算05-1表</t>
  </si>
  <si>
    <t>项目分类</t>
  </si>
  <si>
    <t>项目单位</t>
  </si>
  <si>
    <t>经济科目编码</t>
  </si>
  <si>
    <t>经济科目名称</t>
  </si>
  <si>
    <t>本年拨款</t>
  </si>
  <si>
    <t>其中：本次下达</t>
  </si>
  <si>
    <t>专项业务类</t>
  </si>
  <si>
    <t>530111251100004254834</t>
  </si>
  <si>
    <t>2025年第一批城乡义务教育补助经费中央资金</t>
  </si>
  <si>
    <t>530111251100004276060</t>
  </si>
  <si>
    <t>2025年第一批城乡义务教育补助经费中央经费</t>
  </si>
  <si>
    <t>530111251100004581678</t>
  </si>
  <si>
    <t>2025年第一批城乡义务教育补助经费省级资金</t>
  </si>
  <si>
    <t>530111251100004581763</t>
  </si>
  <si>
    <t>2025年城乡义务教育公用经费市级配套资金</t>
  </si>
  <si>
    <t>530111261100004939723</t>
  </si>
  <si>
    <t>2026年义务教育学校生均公用经费</t>
  </si>
  <si>
    <t>民生类</t>
  </si>
  <si>
    <t>530111251100004724150</t>
  </si>
  <si>
    <t>2025年第二批城乡义务教育补助经费</t>
  </si>
  <si>
    <t>530111251100004724151</t>
  </si>
  <si>
    <t>2025年义务教育阶段特殊教育学校和随班就读残疾学生生均公用经费提标资金</t>
  </si>
  <si>
    <t>事业发展类</t>
  </si>
  <si>
    <t>530111261100004921710</t>
  </si>
  <si>
    <t>义务教育课后服务专项收费资金</t>
  </si>
  <si>
    <t>30226</t>
  </si>
  <si>
    <t>劳务费</t>
  </si>
  <si>
    <t>530111261100004921922</t>
  </si>
  <si>
    <t>收支专用账户利息经费</t>
  </si>
  <si>
    <t>530111261100004939720</t>
  </si>
  <si>
    <t>昆明市官渡区云南师范大学实验中学巫家坝学校开办经费</t>
  </si>
  <si>
    <t>30209</t>
  </si>
  <si>
    <t>物业管理费</t>
  </si>
  <si>
    <t>预算05-2表</t>
  </si>
  <si>
    <t>项目年度绩效目标</t>
  </si>
  <si>
    <t>一级指标</t>
  </si>
  <si>
    <t>二级指标</t>
  </si>
  <si>
    <t>三级指标</t>
  </si>
  <si>
    <t>指标性质</t>
  </si>
  <si>
    <t>指标值</t>
  </si>
  <si>
    <t>度量单位</t>
  </si>
  <si>
    <t>指标属性</t>
  </si>
  <si>
    <t>指标内容</t>
  </si>
  <si>
    <t>师大实验巫家坝学校为公益一类学校，财政全额保障人员经费与运转经费，2026年利息收入全额上缴财政。</t>
  </si>
  <si>
    <t>产出指标</t>
  </si>
  <si>
    <t>数量指标</t>
  </si>
  <si>
    <t>利息收入</t>
  </si>
  <si>
    <t>&lt;</t>
  </si>
  <si>
    <t>2000</t>
  </si>
  <si>
    <t>元</t>
  </si>
  <si>
    <t>定量指标</t>
  </si>
  <si>
    <t>效益指标</t>
  </si>
  <si>
    <t>经济效益</t>
  </si>
  <si>
    <t>利息收入上缴及时性</t>
  </si>
  <si>
    <t>次/月（季、年）</t>
  </si>
  <si>
    <t>定性指标</t>
  </si>
  <si>
    <t>上缴的时间</t>
  </si>
  <si>
    <t>满意度指标</t>
  </si>
  <si>
    <t>服务对象满意度</t>
  </si>
  <si>
    <t>学生、教师满意度</t>
  </si>
  <si>
    <t>&gt;=</t>
  </si>
  <si>
    <t>90</t>
  </si>
  <si>
    <t>%</t>
  </si>
  <si>
    <t>调查满意度</t>
  </si>
  <si>
    <t>做好本部门人员、公用经费保障，按规定落实学校正常运转，支持部门正常履职。</t>
  </si>
  <si>
    <t>公用经费保障人数</t>
  </si>
  <si>
    <t>434</t>
  </si>
  <si>
    <t>人/年</t>
  </si>
  <si>
    <t>反映公用经费保障部门（单位）正常运转的情况。主要指办公、会议、培训、差旅、水费、电费等公用经费中服务保障的人数。</t>
  </si>
  <si>
    <t>社会效益</t>
  </si>
  <si>
    <t>部门运转</t>
  </si>
  <si>
    <t>=</t>
  </si>
  <si>
    <t>正常运转</t>
  </si>
  <si>
    <t>反映部门（单位）正常运转情况。</t>
  </si>
  <si>
    <t>社会公众满意度</t>
  </si>
  <si>
    <t>反映社会公众对部门（单位）履职情况的满意程度。</t>
  </si>
  <si>
    <t>结合学校2026年教学工作，提高优质教育资源辐射作用，绩效目标：保障义务教育学校正常运转，提升教学质量。预期达到效果：根据2026年经费预算支出，逐步有序安排运行运转经费支出。</t>
  </si>
  <si>
    <t>经费保障</t>
  </si>
  <si>
    <t>&lt;=</t>
  </si>
  <si>
    <t>1500000</t>
  </si>
  <si>
    <t>反映部门（单位）开办经费，用于学校教学运行运转支出，具体用于学校日常教学运转经费支出。</t>
  </si>
  <si>
    <t>正常运转，教育质量提高。</t>
  </si>
  <si>
    <t>&gt;</t>
  </si>
  <si>
    <t>80</t>
  </si>
  <si>
    <t>空反映部门（单位）年终考核，特别是教育质量考核。</t>
  </si>
  <si>
    <t>学校各年级全面开展课后服务，让有需求的学生能够全部参加课后服务，课后服务时间全部达标；
丰富课后服务内容，因材施教，对每位学生负责；
做好服务，让每位家长放心。</t>
  </si>
  <si>
    <t>课后服务时长</t>
  </si>
  <si>
    <t>小时</t>
  </si>
  <si>
    <t>反映部门（单位）课后服务时长</t>
  </si>
  <si>
    <t>学生参与度</t>
  </si>
  <si>
    <t>反映部门（单位）学生参与度</t>
  </si>
  <si>
    <t>师生满意度</t>
  </si>
  <si>
    <t>反映部门（单位）师生满意度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</si>
  <si>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</si>
  <si>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</si>
  <si>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</si>
  <si>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</si>
  <si>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</si>
  <si>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</si>
  <si>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</si>
  <si>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</si>
  <si>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</si>
  <si>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</si>
  <si>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</si>
  <si>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</si>
  <si>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</si>
  <si>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</si>
  <si>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</si>
  <si>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师大实验巫家坝学校2025年政府采购</t>
  </si>
  <si>
    <t>物业管理服务</t>
  </si>
  <si>
    <t>年</t>
  </si>
  <si>
    <t>师大实验巫家坝学校2026年物业采购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</si>
  <si>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</si>
  <si>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</si>
  <si>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</si>
  <si>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</si>
  <si>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</si>
  <si>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</si>
  <si>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</si>
  <si>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</si>
  <si>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</si>
  <si>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</si>
  <si>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</si>
  <si>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</si>
  <si>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</si>
  <si>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</si>
  <si>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</si>
  <si>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</si>
  <si>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</si>
  <si>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</si>
  <si>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</si>
  <si>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</si>
  <si>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</si>
  <si>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</si>
  <si>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</si>
  <si>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</si>
  <si>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</si>
  <si>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</si>
  <si>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</si>
  <si>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</si>
  <si>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</si>
  <si>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</si>
  <si>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</si>
  <si>
    <r>
      <t>备注：本单位202</t>
    </r>
    <r>
      <rPr>
        <sz val="11"/>
        <color theme="1"/>
        <rFont val="宋体"/>
        <family val="3"/>
        <charset val="134"/>
        <scheme val="minor"/>
      </rPr>
      <t>6</t>
    </r>
    <r>
      <rPr>
        <sz val="11"/>
        <color theme="1"/>
        <rFont val="宋体"/>
        <family val="3"/>
        <charset val="134"/>
        <scheme val="minor"/>
      </rPr>
      <t>年</t>
    </r>
    <r>
      <rPr>
        <sz val="11"/>
        <color theme="1"/>
        <rFont val="宋体"/>
        <family val="3"/>
        <charset val="134"/>
        <scheme val="minor"/>
      </rPr>
      <t>无</t>
    </r>
    <r>
      <rPr>
        <sz val="11"/>
        <color theme="1"/>
        <rFont val="宋体"/>
        <family val="3"/>
        <charset val="134"/>
        <scheme val="minor"/>
      </rPr>
      <t>一般公共预算“三公”经费支出，所以本表为空表。</t>
    </r>
    <phoneticPr fontId="21" type="noConversion"/>
  </si>
  <si>
    <t>经济科目编码</t>
    <phoneticPr fontId="21" type="noConversion"/>
  </si>
  <si>
    <t>单位名称、项目名称</t>
  </si>
  <si>
    <t>注：涉及土地使用权、房屋、公务用车购置，按照现行相关管理制度规定报批，以职能部门审批意见为准。</t>
  </si>
  <si>
    <t>备注：本单位2026年无政府性基金预算支出，所以本表为空表。</t>
    <phoneticPr fontId="21" type="noConversion"/>
  </si>
  <si>
    <r>
      <t>备注：本单位2</t>
    </r>
    <r>
      <rPr>
        <sz val="11"/>
        <color theme="1"/>
        <rFont val="宋体"/>
        <family val="3"/>
        <charset val="134"/>
        <scheme val="minor"/>
      </rPr>
      <t>026年</t>
    </r>
    <r>
      <rPr>
        <sz val="11"/>
        <color theme="1"/>
        <rFont val="宋体"/>
        <family val="3"/>
        <charset val="134"/>
        <scheme val="minor"/>
      </rPr>
      <t>无政府购买服务支出，所以本表为空表。</t>
    </r>
    <phoneticPr fontId="21" type="noConversion"/>
  </si>
  <si>
    <r>
      <t>备注：本单位2</t>
    </r>
    <r>
      <rPr>
        <sz val="11"/>
        <color theme="1"/>
        <rFont val="宋体"/>
        <family val="3"/>
        <charset val="134"/>
        <scheme val="minor"/>
      </rPr>
      <t>026年</t>
    </r>
    <r>
      <rPr>
        <sz val="11"/>
        <color theme="1"/>
        <rFont val="宋体"/>
        <family val="3"/>
        <charset val="134"/>
        <scheme val="minor"/>
      </rPr>
      <t>无对下转移支付，所以本表为空表。</t>
    </r>
    <phoneticPr fontId="21" type="noConversion"/>
  </si>
  <si>
    <r>
      <t>备注：本单位2</t>
    </r>
    <r>
      <rPr>
        <sz val="11"/>
        <color theme="1"/>
        <rFont val="宋体"/>
        <family val="3"/>
        <charset val="134"/>
        <scheme val="minor"/>
      </rPr>
      <t>026年</t>
    </r>
    <r>
      <rPr>
        <sz val="11"/>
        <color theme="1"/>
        <rFont val="宋体"/>
        <family val="3"/>
        <charset val="134"/>
        <scheme val="minor"/>
      </rPr>
      <t>无对下转移支付，也无对下转移支付绩效目标，所以本表为空表。</t>
    </r>
    <phoneticPr fontId="21" type="noConversion"/>
  </si>
  <si>
    <r>
      <t>备注：本单位2</t>
    </r>
    <r>
      <rPr>
        <sz val="11"/>
        <color theme="1"/>
        <rFont val="宋体"/>
        <family val="3"/>
        <charset val="134"/>
        <scheme val="minor"/>
      </rPr>
      <t>026年</t>
    </r>
    <r>
      <rPr>
        <sz val="11"/>
        <color theme="1"/>
        <rFont val="宋体"/>
        <family val="3"/>
        <charset val="134"/>
        <scheme val="minor"/>
      </rPr>
      <t>无对新增资产配置，所以本表为空表。</t>
    </r>
    <phoneticPr fontId="21" type="noConversion"/>
  </si>
  <si>
    <r>
      <t>备注：本单位2</t>
    </r>
    <r>
      <rPr>
        <sz val="11"/>
        <color theme="1"/>
        <rFont val="宋体"/>
        <family val="3"/>
        <charset val="134"/>
        <scheme val="minor"/>
      </rPr>
      <t>026年</t>
    </r>
    <r>
      <rPr>
        <sz val="11"/>
        <color theme="1"/>
        <rFont val="宋体"/>
        <family val="3"/>
        <charset val="134"/>
        <scheme val="minor"/>
      </rPr>
      <t>无对上级转移支付补助项目支出，所以本表为空表。</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</si>
</sst>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0.00;\-#,##0.00;;@"/>
    <numFmt numFmtId="177" formatCode="#,##0;\-#,##0;;@"/>
    <numFmt numFmtId="178" formatCode="hh:mm:ss"/>
    <numFmt numFmtId="179" formatCode="yyyy\-mm\-dd"/>
    <numFmt numFmtId="180" formatCode="yyyy\-mm\-dd\ hh:mm:ss"/>
  </numFmts>
  <fonts count="25">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family val="3"/>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family val="1"/>
    </font>
    <font>
      <sz val="11"/>
      <color theme="1"/>
      <name val="宋体"/>
      <family val="3"/>
      <charset val="134"/>
      <scheme val="minor"/>
    </font>
    <font>
      <sz val="9"/>
      <name val="宋体"/>
      <family val="3"/>
      <charset val="134"/>
      <scheme val="minor"/>
    </font>
    <font>
      <sz val="9"/>
      <name val="宋体"/>
      <family val="3"/>
      <charset val="134"/>
    </font>
    <font>
      <sz val="10"/>
      <name val="宋体"/>
      <family val="3"/>
      <charset val="134"/>
    </font>
    <font>
      <sz val="11"/>
      <color theme="1"/>
      <name val="宋体"/>
      <family val="3"/>
      <charset val="134"/>
      <scheme val="minor"/>
    </font>
  </fonts>
  <fills count="4">
    <fill>
      <patternFill patternType="none"/>
    </fill>
    <fill>
      <patternFill patternType="gray125"/>
    </fill>
    <fill>
      <patternFill patternType="solid">
        <fgColor rgb="FFFFFFFF"/>
      </patternFill>
    </fill>
    <fill>
      <patternFill patternType="solid">
        <fgColor rgb="FFFFFFFF"/>
        <bgColor indexed="64"/>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s>
  <cellStyleXfs count="10">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43" fontId="20" fillId="0" borderId="0" applyFont="0" applyFill="0" applyBorder="0" applyAlignment="0" applyProtection="0">
      <alignment vertical="center"/>
    </xf>
    <xf numFmtId="0" fontId="22" fillId="0" borderId="15">
      <alignment vertical="top"/>
      <protection locked="0"/>
    </xf>
  </cellStyleXfs>
  <cellXfs count="238">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49" fontId="16" fillId="0" borderId="15" xfId="2" applyNumberFormat="1" applyFont="1" applyBorder="1">
      <alignment horizontal="left" vertical="center" wrapText="1"/>
    </xf>
    <xf numFmtId="49" fontId="17" fillId="0" borderId="15" xfId="0" applyNumberFormat="1" applyFont="1" applyBorder="1" applyAlignment="1">
      <alignment horizontal="right" vertical="center" wrapText="1"/>
    </xf>
    <xf numFmtId="49" fontId="17" fillId="0" borderId="2" xfId="2" applyNumberFormat="1" applyFont="1" applyBorder="1" applyAlignment="1">
      <alignment horizontal="center" vertical="center" wrapText="1"/>
    </xf>
    <xf numFmtId="0" fontId="11" fillId="2" borderId="2" xfId="0" applyFont="1" applyFill="1" applyBorder="1" applyAlignment="1" applyProtection="1">
      <alignment horizontal="center" vertical="center"/>
      <protection locked="0"/>
    </xf>
    <xf numFmtId="49" fontId="7" fillId="0" borderId="2" xfId="2" applyNumberFormat="1" applyFont="1" applyBorder="1">
      <alignment horizontal="left" vertical="center" wrapText="1"/>
    </xf>
    <xf numFmtId="176" fontId="19" fillId="0" borderId="2" xfId="1" applyNumberFormat="1" applyFont="1" applyBorder="1">
      <alignment horizontal="right" vertical="center"/>
    </xf>
    <xf numFmtId="0" fontId="20" fillId="0" borderId="15" xfId="0" applyFont="1" applyBorder="1"/>
    <xf numFmtId="0" fontId="3" fillId="0" borderId="5" xfId="0" applyFont="1" applyBorder="1" applyAlignment="1">
      <alignment vertical="center"/>
    </xf>
    <xf numFmtId="0" fontId="3" fillId="0" borderId="5" xfId="0" applyFont="1" applyBorder="1" applyAlignment="1" applyProtection="1">
      <alignment vertical="center"/>
      <protection locked="0"/>
    </xf>
    <xf numFmtId="43" fontId="3" fillId="0" borderId="2" xfId="8" applyFont="1" applyBorder="1" applyAlignment="1">
      <alignment horizontal="left" vertical="center" wrapText="1"/>
    </xf>
    <xf numFmtId="0" fontId="3" fillId="2" borderId="6" xfId="0" applyFont="1" applyFill="1" applyBorder="1" applyAlignment="1">
      <alignment vertical="center"/>
    </xf>
    <xf numFmtId="0" fontId="23" fillId="0" borderId="15" xfId="9" applyFont="1" applyFill="1" applyBorder="1" applyAlignment="1" applyProtection="1"/>
    <xf numFmtId="0" fontId="24" fillId="0" borderId="15" xfId="0" applyFont="1" applyBorder="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2" borderId="11"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5"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2" borderId="3" xfId="0" applyFont="1" applyFill="1" applyBorder="1" applyAlignment="1">
      <alignment horizontal="center" vertical="center"/>
    </xf>
    <xf numFmtId="0" fontId="3" fillId="0" borderId="2" xfId="0" applyFont="1" applyBorder="1" applyAlignment="1">
      <alignment horizontal="left" vertical="center" wrapText="1" indent="1"/>
    </xf>
    <xf numFmtId="0" fontId="3" fillId="2" borderId="2" xfId="0" applyFont="1" applyFill="1" applyBorder="1" applyAlignment="1" applyProtection="1">
      <alignment horizontal="left" vertical="center" wrapText="1"/>
      <protection locked="0"/>
    </xf>
    <xf numFmtId="0" fontId="14" fillId="0" borderId="1" xfId="0" quotePrefix="1" applyFont="1" applyBorder="1" applyAlignment="1">
      <alignment horizontal="center" vertical="center"/>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11"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4" fillId="0" borderId="1"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3" borderId="2" xfId="0" applyFont="1" applyFill="1" applyBorder="1" applyAlignment="1">
      <alignment horizontal="left" vertical="center"/>
    </xf>
    <xf numFmtId="3" fontId="3" fillId="3" borderId="2" xfId="0" applyNumberFormat="1" applyFont="1" applyFill="1" applyBorder="1" applyAlignment="1" applyProtection="1">
      <alignment horizontal="left" vertical="center"/>
      <protection locked="0"/>
    </xf>
    <xf numFmtId="4" fontId="3" fillId="0" borderId="2" xfId="0" applyNumberFormat="1" applyFont="1" applyBorder="1" applyAlignment="1" applyProtection="1">
      <alignment horizontal="left" vertical="center"/>
      <protection locked="0"/>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13" fillId="0" borderId="1" xfId="0" quotePrefix="1" applyFont="1" applyBorder="1" applyAlignment="1">
      <alignment horizontal="center" vertical="center"/>
    </xf>
    <xf numFmtId="49" fontId="18" fillId="0" borderId="15" xfId="0" quotePrefix="1" applyNumberFormat="1" applyFont="1" applyBorder="1" applyAlignment="1">
      <alignment horizontal="center" vertical="center" wrapText="1"/>
    </xf>
    <xf numFmtId="49" fontId="18" fillId="0" borderId="15" xfId="0" applyNumberFormat="1" applyFont="1" applyBorder="1" applyAlignment="1">
      <alignment horizontal="center" vertical="center" wrapText="1"/>
    </xf>
    <xf numFmtId="49" fontId="17" fillId="0" borderId="2" xfId="2" applyNumberFormat="1" applyFont="1" applyBorder="1" applyAlignment="1">
      <alignment horizontal="center" vertical="center" wrapText="1"/>
    </xf>
    <xf numFmtId="49" fontId="7" fillId="0" borderId="2" xfId="2" applyNumberFormat="1" applyFont="1" applyBorder="1" applyAlignment="1">
      <alignment horizontal="center" vertical="center" wrapText="1"/>
    </xf>
    <xf numFmtId="49" fontId="17" fillId="0" borderId="15" xfId="0" applyNumberFormat="1" applyFont="1" applyBorder="1" applyAlignment="1">
      <alignment horizontal="left" vertical="center" wrapText="1"/>
    </xf>
  </cellXfs>
  <cellStyles count="11">
    <cellStyle name="DateStyle" xfId="4"/>
    <cellStyle name="DateTimeStyle" xfId="5"/>
    <cellStyle name="IntegralNumberStyle" xfId="7"/>
    <cellStyle name="MoneyStyle" xfId="1"/>
    <cellStyle name="Normal" xfId="9"/>
    <cellStyle name="NumberStyle" xfId="1"/>
    <cellStyle name="PercentStyle" xfId="6"/>
    <cellStyle name="TextStyle" xfId="2"/>
    <cellStyle name="TimeStyle" xfId="3"/>
    <cellStyle name="常规" xfId="0" builtinId="0"/>
    <cellStyle name="千位分隔" xfId="8"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tabSelected="1" workbookViewId="0">
      <selection activeCell="B21" sqref="B21"/>
    </sheetView>
  </sheetViews>
  <sheetFormatPr defaultColWidth="8.625" defaultRowHeight="12.75" customHeight="1"/>
  <cols>
    <col min="1" max="4" width="41" customWidth="1"/>
  </cols>
  <sheetData>
    <row r="1" spans="1:4" ht="15" customHeight="1">
      <c r="A1" s="1"/>
      <c r="B1" s="1"/>
      <c r="C1" s="1"/>
      <c r="D1" s="2" t="s">
        <v>0</v>
      </c>
    </row>
    <row r="2" spans="1:4" ht="41.25" customHeight="1">
      <c r="A2" s="96" t="str">
        <f>"2026"&amp;"年部门财务收支预算总表"</f>
        <v>2026年部门财务收支预算总表</v>
      </c>
      <c r="B2" s="97"/>
      <c r="C2" s="97"/>
      <c r="D2" s="97"/>
    </row>
    <row r="3" spans="1:4" ht="17.25" customHeight="1">
      <c r="A3" s="98" t="str">
        <f>"单位名称："&amp;"昆明市官渡区云南师范大学实验中学巫家坝学校"</f>
        <v>单位名称：昆明市官渡区云南师范大学实验中学巫家坝学校</v>
      </c>
      <c r="B3" s="99"/>
      <c r="D3" s="3" t="s">
        <v>1</v>
      </c>
    </row>
    <row r="4" spans="1:4" ht="23.25" customHeight="1">
      <c r="A4" s="100" t="s">
        <v>2</v>
      </c>
      <c r="B4" s="101"/>
      <c r="C4" s="100" t="s">
        <v>3</v>
      </c>
      <c r="D4" s="101"/>
    </row>
    <row r="5" spans="1:4" ht="24" customHeight="1">
      <c r="A5" s="4" t="s">
        <v>4</v>
      </c>
      <c r="B5" s="4" t="s">
        <v>5</v>
      </c>
      <c r="C5" s="4" t="s">
        <v>6</v>
      </c>
      <c r="D5" s="4" t="s">
        <v>5</v>
      </c>
    </row>
    <row r="6" spans="1:4" ht="17.25" customHeight="1">
      <c r="A6" s="5" t="s">
        <v>7</v>
      </c>
      <c r="B6" s="6">
        <v>5279118.8</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v>1910600</v>
      </c>
      <c r="C10" s="7" t="s">
        <v>16</v>
      </c>
      <c r="D10" s="6">
        <v>7201110.4699999997</v>
      </c>
    </row>
    <row r="11" spans="1:4" ht="17.25" customHeight="1">
      <c r="A11" s="5" t="s">
        <v>17</v>
      </c>
      <c r="B11" s="6"/>
      <c r="C11" s="7" t="s">
        <v>18</v>
      </c>
      <c r="D11" s="6"/>
    </row>
    <row r="12" spans="1:4" ht="17.25" customHeight="1">
      <c r="A12" s="5" t="s">
        <v>19</v>
      </c>
      <c r="B12" s="6"/>
      <c r="C12" s="8" t="s">
        <v>20</v>
      </c>
      <c r="D12" s="6"/>
    </row>
    <row r="13" spans="1:4" ht="17.25" customHeight="1">
      <c r="A13" s="5" t="s">
        <v>21</v>
      </c>
      <c r="B13" s="6"/>
      <c r="C13" s="8" t="s">
        <v>22</v>
      </c>
      <c r="D13" s="6"/>
    </row>
    <row r="14" spans="1:4" ht="17.25" customHeight="1">
      <c r="A14" s="5" t="s">
        <v>23</v>
      </c>
      <c r="B14" s="6"/>
      <c r="C14" s="8" t="s">
        <v>24</v>
      </c>
      <c r="D14" s="6"/>
    </row>
    <row r="15" spans="1:4" ht="17.25" customHeight="1">
      <c r="A15" s="5" t="s">
        <v>25</v>
      </c>
      <c r="B15" s="6">
        <v>1910600</v>
      </c>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7189718.7999999998</v>
      </c>
      <c r="C32" s="10" t="s">
        <v>44</v>
      </c>
      <c r="D32" s="6">
        <v>7201110.4699999997</v>
      </c>
    </row>
    <row r="33" spans="1:4" ht="16.5" customHeight="1">
      <c r="A33" s="9" t="s">
        <v>45</v>
      </c>
      <c r="B33" s="6">
        <v>11391.67</v>
      </c>
      <c r="C33" s="9" t="s">
        <v>46</v>
      </c>
      <c r="D33" s="6"/>
    </row>
    <row r="34" spans="1:4" ht="16.5" customHeight="1">
      <c r="A34" s="8" t="s">
        <v>47</v>
      </c>
      <c r="B34" s="6">
        <v>11391.67</v>
      </c>
      <c r="C34" s="8" t="s">
        <v>47</v>
      </c>
      <c r="D34" s="6"/>
    </row>
    <row r="35" spans="1:4" ht="16.5" customHeight="1">
      <c r="A35" s="8" t="s">
        <v>48</v>
      </c>
      <c r="B35" s="6"/>
      <c r="C35" s="8" t="s">
        <v>49</v>
      </c>
      <c r="D35" s="6"/>
    </row>
    <row r="36" spans="1:4" ht="16.5" customHeight="1">
      <c r="A36" s="11" t="s">
        <v>50</v>
      </c>
      <c r="B36" s="6">
        <v>7201110.4699999997</v>
      </c>
      <c r="C36" s="11" t="s">
        <v>51</v>
      </c>
      <c r="D36" s="6">
        <v>7201110.4699999997</v>
      </c>
    </row>
  </sheetData>
  <mergeCells count="4">
    <mergeCell ref="A2:D2"/>
    <mergeCell ref="A3:B3"/>
    <mergeCell ref="A4:B4"/>
    <mergeCell ref="C4:D4"/>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selection activeCell="C33" sqref="C33"/>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29"/>
      <c r="E1" s="29"/>
      <c r="F1" s="51" t="s">
        <v>272</v>
      </c>
    </row>
    <row r="2" spans="1:6" ht="42" customHeight="1">
      <c r="A2" s="184" t="str">
        <f>"2026"&amp;"年部门政府性基金预算支出预算表"</f>
        <v>2026年部门政府性基金预算支出预算表</v>
      </c>
      <c r="B2" s="185" t="s">
        <v>273</v>
      </c>
      <c r="C2" s="186"/>
      <c r="D2" s="133"/>
      <c r="E2" s="133"/>
      <c r="F2" s="133"/>
    </row>
    <row r="3" spans="1:6" ht="13.5" customHeight="1">
      <c r="A3" s="157" t="str">
        <f>"单位名称："&amp;"昆明市官渡区云南师范大学实验中学巫家坝学校"</f>
        <v>单位名称：昆明市官渡区云南师范大学实验中学巫家坝学校</v>
      </c>
      <c r="B3" s="157" t="s">
        <v>274</v>
      </c>
      <c r="C3" s="190"/>
      <c r="D3" s="29"/>
      <c r="E3" s="29"/>
      <c r="F3" s="51" t="s">
        <v>1</v>
      </c>
    </row>
    <row r="4" spans="1:6" ht="19.5" customHeight="1">
      <c r="A4" s="143" t="s">
        <v>154</v>
      </c>
      <c r="B4" s="188" t="s">
        <v>72</v>
      </c>
      <c r="C4" s="143" t="s">
        <v>73</v>
      </c>
      <c r="D4" s="170" t="s">
        <v>275</v>
      </c>
      <c r="E4" s="141"/>
      <c r="F4" s="142"/>
    </row>
    <row r="5" spans="1:6" ht="18.75" customHeight="1">
      <c r="A5" s="161"/>
      <c r="B5" s="189"/>
      <c r="C5" s="161"/>
      <c r="D5" s="60" t="s">
        <v>55</v>
      </c>
      <c r="E5" s="47" t="s">
        <v>75</v>
      </c>
      <c r="F5" s="60" t="s">
        <v>76</v>
      </c>
    </row>
    <row r="6" spans="1:6" ht="18.75" customHeight="1">
      <c r="A6" s="55">
        <v>1</v>
      </c>
      <c r="B6" s="61" t="s">
        <v>83</v>
      </c>
      <c r="C6" s="55">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07" t="s">
        <v>145</v>
      </c>
      <c r="B9" s="107" t="s">
        <v>145</v>
      </c>
      <c r="C9" s="187" t="s">
        <v>145</v>
      </c>
      <c r="D9" s="6"/>
      <c r="E9" s="6"/>
      <c r="F9" s="6"/>
    </row>
    <row r="11" spans="1:6" ht="14.25" customHeight="1">
      <c r="A11" s="94" t="s">
        <v>326</v>
      </c>
    </row>
  </sheetData>
  <mergeCells count="7">
    <mergeCell ref="A2:F2"/>
    <mergeCell ref="A9:C9"/>
    <mergeCell ref="D4:F4"/>
    <mergeCell ref="B4:B5"/>
    <mergeCell ref="C4:C5"/>
    <mergeCell ref="A4:A5"/>
    <mergeCell ref="A3:C3"/>
  </mergeCells>
  <phoneticPr fontId="21"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2"/>
  <sheetViews>
    <sheetView showZeros="0" workbookViewId="0">
      <selection activeCell="C33" sqref="C33"/>
    </sheetView>
  </sheetViews>
  <sheetFormatPr defaultColWidth="9.125" defaultRowHeight="14.25" customHeight="1"/>
  <cols>
    <col min="1" max="2" width="32.625" customWidth="1"/>
    <col min="3" max="3" width="41.125" customWidth="1"/>
    <col min="4" max="4" width="21.75" customWidth="1"/>
    <col min="5" max="5" width="35.25" customWidth="1"/>
    <col min="6" max="6" width="21.375" bestFit="1" customWidth="1"/>
    <col min="7" max="7" width="11.125" customWidth="1"/>
    <col min="8" max="8" width="13.25" customWidth="1"/>
    <col min="9" max="18" width="20" customWidth="1"/>
    <col min="19" max="19" width="19.875" customWidth="1"/>
  </cols>
  <sheetData>
    <row r="1" spans="1:19" ht="15.75" customHeight="1">
      <c r="B1" s="42"/>
      <c r="C1" s="42"/>
      <c r="R1" s="43"/>
      <c r="S1" s="43" t="s">
        <v>276</v>
      </c>
    </row>
    <row r="2" spans="1:19" ht="41.25" customHeight="1">
      <c r="A2" s="198" t="str">
        <f>"2026"&amp;"年部门政府采购预算表"</f>
        <v>2026年部门政府采购预算表</v>
      </c>
      <c r="B2" s="155"/>
      <c r="C2" s="155"/>
      <c r="D2" s="156"/>
      <c r="E2" s="156"/>
      <c r="F2" s="156"/>
      <c r="G2" s="156"/>
      <c r="H2" s="156"/>
      <c r="I2" s="156"/>
      <c r="J2" s="156"/>
      <c r="K2" s="156"/>
      <c r="L2" s="156"/>
      <c r="M2" s="155"/>
      <c r="N2" s="156"/>
      <c r="O2" s="156"/>
      <c r="P2" s="155"/>
      <c r="Q2" s="156"/>
      <c r="R2" s="155"/>
      <c r="S2" s="155"/>
    </row>
    <row r="3" spans="1:19" ht="18.75" customHeight="1">
      <c r="A3" s="148" t="str">
        <f>"单位名称："&amp;"昆明市官渡区云南师范大学实验中学巫家坝学校"</f>
        <v>单位名称：昆明市官渡区云南师范大学实验中学巫家坝学校</v>
      </c>
      <c r="B3" s="203"/>
      <c r="C3" s="203"/>
      <c r="D3" s="204"/>
      <c r="E3" s="204"/>
      <c r="F3" s="204"/>
      <c r="G3" s="204"/>
      <c r="H3" s="204"/>
      <c r="I3" s="45"/>
      <c r="J3" s="45"/>
      <c r="K3" s="45"/>
      <c r="L3" s="45"/>
      <c r="R3" s="62"/>
      <c r="S3" s="51" t="s">
        <v>1</v>
      </c>
    </row>
    <row r="4" spans="1:19" ht="15.75" customHeight="1">
      <c r="A4" s="207" t="s">
        <v>277</v>
      </c>
      <c r="B4" s="199" t="s">
        <v>278</v>
      </c>
      <c r="C4" s="199" t="s">
        <v>279</v>
      </c>
      <c r="D4" s="199" t="s">
        <v>280</v>
      </c>
      <c r="E4" s="199" t="s">
        <v>281</v>
      </c>
      <c r="F4" s="199" t="s">
        <v>282</v>
      </c>
      <c r="G4" s="202" t="s">
        <v>160</v>
      </c>
      <c r="H4" s="202"/>
      <c r="I4" s="202"/>
      <c r="J4" s="202"/>
      <c r="K4" s="168"/>
      <c r="L4" s="202"/>
      <c r="M4" s="202"/>
      <c r="N4" s="165"/>
      <c r="O4" s="202"/>
      <c r="P4" s="168"/>
      <c r="Q4" s="166"/>
    </row>
    <row r="5" spans="1:19" ht="17.25" customHeight="1">
      <c r="A5" s="208"/>
      <c r="B5" s="200"/>
      <c r="C5" s="200"/>
      <c r="D5" s="200"/>
      <c r="E5" s="200"/>
      <c r="F5" s="200"/>
      <c r="G5" s="200" t="s">
        <v>55</v>
      </c>
      <c r="H5" s="200" t="s">
        <v>58</v>
      </c>
      <c r="I5" s="200" t="s">
        <v>283</v>
      </c>
      <c r="J5" s="200" t="s">
        <v>284</v>
      </c>
      <c r="K5" s="205" t="s">
        <v>285</v>
      </c>
      <c r="L5" s="210" t="s">
        <v>286</v>
      </c>
      <c r="M5" s="210"/>
      <c r="N5" s="211"/>
      <c r="O5" s="210"/>
      <c r="P5" s="212"/>
      <c r="Q5" s="209"/>
    </row>
    <row r="6" spans="1:19" ht="54" customHeight="1">
      <c r="A6" s="209"/>
      <c r="B6" s="201"/>
      <c r="C6" s="201"/>
      <c r="D6" s="201"/>
      <c r="E6" s="201"/>
      <c r="F6" s="201"/>
      <c r="G6" s="201"/>
      <c r="H6" s="201" t="s">
        <v>57</v>
      </c>
      <c r="I6" s="201"/>
      <c r="J6" s="201"/>
      <c r="K6" s="206"/>
      <c r="L6" s="64" t="s">
        <v>57</v>
      </c>
      <c r="M6" s="64" t="s">
        <v>64</v>
      </c>
      <c r="N6" s="63" t="s">
        <v>65</v>
      </c>
      <c r="O6" s="64" t="s">
        <v>66</v>
      </c>
      <c r="P6" s="65" t="s">
        <v>67</v>
      </c>
      <c r="Q6" s="63" t="s">
        <v>68</v>
      </c>
    </row>
    <row r="7" spans="1:19" ht="18" customHeight="1">
      <c r="A7" s="67">
        <v>3</v>
      </c>
      <c r="B7" s="67">
        <v>4</v>
      </c>
      <c r="C7" s="66">
        <v>5</v>
      </c>
      <c r="D7" s="66">
        <v>6</v>
      </c>
      <c r="E7" s="66">
        <v>7</v>
      </c>
      <c r="F7" s="66">
        <v>8</v>
      </c>
      <c r="G7" s="66">
        <v>9</v>
      </c>
      <c r="H7" s="66">
        <v>10</v>
      </c>
      <c r="I7" s="66">
        <v>11</v>
      </c>
      <c r="J7" s="66">
        <v>12</v>
      </c>
      <c r="K7" s="66">
        <v>13</v>
      </c>
      <c r="L7" s="66">
        <v>14</v>
      </c>
      <c r="M7" s="66">
        <v>15</v>
      </c>
      <c r="N7" s="66">
        <v>16</v>
      </c>
      <c r="O7" s="66">
        <v>17</v>
      </c>
      <c r="P7" s="66">
        <v>18</v>
      </c>
      <c r="Q7" s="66">
        <v>19</v>
      </c>
    </row>
    <row r="8" spans="1:19" ht="21" customHeight="1">
      <c r="A8" s="68" t="s">
        <v>209</v>
      </c>
      <c r="B8" s="69" t="s">
        <v>287</v>
      </c>
      <c r="C8" s="69" t="s">
        <v>288</v>
      </c>
      <c r="D8" s="69" t="s">
        <v>289</v>
      </c>
      <c r="E8" s="70">
        <v>1</v>
      </c>
      <c r="F8" s="6">
        <v>200000</v>
      </c>
      <c r="G8" s="6">
        <v>200000</v>
      </c>
      <c r="H8" s="6"/>
      <c r="I8" s="6"/>
      <c r="J8" s="6"/>
      <c r="K8" s="6"/>
      <c r="L8" s="6">
        <v>200000</v>
      </c>
      <c r="M8" s="6"/>
      <c r="N8" s="6"/>
      <c r="O8" s="6"/>
      <c r="P8" s="6"/>
      <c r="Q8" s="6">
        <v>200000</v>
      </c>
    </row>
    <row r="9" spans="1:19" ht="21" customHeight="1">
      <c r="A9" s="68" t="s">
        <v>209</v>
      </c>
      <c r="B9" s="69" t="s">
        <v>290</v>
      </c>
      <c r="C9" s="69" t="s">
        <v>288</v>
      </c>
      <c r="D9" s="69" t="s">
        <v>289</v>
      </c>
      <c r="E9" s="70">
        <v>1</v>
      </c>
      <c r="F9" s="6">
        <v>300000</v>
      </c>
      <c r="G9" s="6">
        <v>300000</v>
      </c>
      <c r="H9" s="6"/>
      <c r="I9" s="6"/>
      <c r="J9" s="6"/>
      <c r="K9" s="6"/>
      <c r="L9" s="6">
        <v>300000</v>
      </c>
      <c r="M9" s="6"/>
      <c r="N9" s="6"/>
      <c r="O9" s="6"/>
      <c r="P9" s="6"/>
      <c r="Q9" s="6">
        <v>300000</v>
      </c>
    </row>
    <row r="10" spans="1:19" ht="21" customHeight="1">
      <c r="A10" s="68" t="s">
        <v>195</v>
      </c>
      <c r="B10" s="69" t="s">
        <v>291</v>
      </c>
      <c r="C10" s="69" t="s">
        <v>291</v>
      </c>
      <c r="D10" s="69" t="s">
        <v>228</v>
      </c>
      <c r="E10" s="70">
        <v>1</v>
      </c>
      <c r="F10" s="6">
        <v>5000</v>
      </c>
      <c r="G10" s="6">
        <v>5000</v>
      </c>
      <c r="H10" s="6">
        <v>5000</v>
      </c>
      <c r="I10" s="6"/>
      <c r="J10" s="6"/>
      <c r="K10" s="6"/>
      <c r="L10" s="6"/>
      <c r="M10" s="6"/>
      <c r="N10" s="6"/>
      <c r="O10" s="6"/>
      <c r="P10" s="6"/>
      <c r="Q10" s="6"/>
    </row>
    <row r="11" spans="1:19" ht="21" customHeight="1">
      <c r="A11" s="195" t="s">
        <v>145</v>
      </c>
      <c r="B11" s="196"/>
      <c r="C11" s="196"/>
      <c r="D11" s="196"/>
      <c r="E11" s="197"/>
      <c r="F11" s="6">
        <v>505000</v>
      </c>
      <c r="G11" s="6">
        <v>505000</v>
      </c>
      <c r="H11" s="6">
        <v>5000</v>
      </c>
      <c r="I11" s="6"/>
      <c r="J11" s="6"/>
      <c r="K11" s="6"/>
      <c r="L11" s="6">
        <v>500000</v>
      </c>
      <c r="M11" s="6"/>
      <c r="N11" s="6"/>
      <c r="O11" s="6"/>
      <c r="P11" s="6"/>
      <c r="Q11" s="6">
        <v>500000</v>
      </c>
    </row>
    <row r="12" spans="1:19" ht="21" customHeight="1">
      <c r="A12" s="191" t="s">
        <v>292</v>
      </c>
      <c r="B12" s="192"/>
      <c r="C12" s="192"/>
      <c r="D12" s="191"/>
      <c r="E12" s="191"/>
      <c r="F12" s="191"/>
      <c r="G12" s="193"/>
      <c r="H12" s="194"/>
      <c r="I12" s="194"/>
      <c r="J12" s="194"/>
      <c r="K12" s="194"/>
      <c r="L12" s="194"/>
      <c r="M12" s="194"/>
      <c r="N12" s="194"/>
      <c r="O12" s="194"/>
      <c r="P12" s="194"/>
      <c r="Q12" s="194"/>
      <c r="R12" s="194"/>
      <c r="S12" s="194"/>
    </row>
  </sheetData>
  <mergeCells count="17">
    <mergeCell ref="L5:Q5"/>
    <mergeCell ref="A12:S12"/>
    <mergeCell ref="A11:E11"/>
    <mergeCell ref="A2:S2"/>
    <mergeCell ref="B4:B6"/>
    <mergeCell ref="C4:C6"/>
    <mergeCell ref="D4:D6"/>
    <mergeCell ref="E4:E6"/>
    <mergeCell ref="F4:F6"/>
    <mergeCell ref="G4:Q4"/>
    <mergeCell ref="I5:I6"/>
    <mergeCell ref="J5:J6"/>
    <mergeCell ref="A3:H3"/>
    <mergeCell ref="K5:K6"/>
    <mergeCell ref="G5:G6"/>
    <mergeCell ref="H5:H6"/>
    <mergeCell ref="A4:A6"/>
  </mergeCells>
  <phoneticPr fontId="21"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1"/>
  <sheetViews>
    <sheetView showZeros="0" workbookViewId="0">
      <selection activeCell="C33" sqref="C33"/>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1"/>
      <c r="B1" s="42"/>
      <c r="C1" s="42"/>
      <c r="D1" s="42"/>
      <c r="E1" s="42"/>
      <c r="F1" s="42"/>
      <c r="G1" s="42"/>
      <c r="H1" s="71"/>
      <c r="I1" s="71"/>
      <c r="J1" s="71"/>
      <c r="K1" s="71"/>
      <c r="L1" s="71"/>
      <c r="M1" s="71"/>
      <c r="N1" s="72"/>
      <c r="O1" s="71"/>
      <c r="P1" s="71"/>
      <c r="Q1" s="42"/>
      <c r="R1" s="71"/>
      <c r="S1" s="73"/>
      <c r="T1" s="73" t="s">
        <v>293</v>
      </c>
    </row>
    <row r="2" spans="1:20" ht="41.25" customHeight="1">
      <c r="A2" s="213" t="str">
        <f>"2026"&amp;"年部门政府购买服务预算表"</f>
        <v>2026年部门政府购买服务预算表</v>
      </c>
      <c r="B2" s="155"/>
      <c r="C2" s="155"/>
      <c r="D2" s="155"/>
      <c r="E2" s="155"/>
      <c r="F2" s="155"/>
      <c r="G2" s="155"/>
      <c r="H2" s="214"/>
      <c r="I2" s="214"/>
      <c r="J2" s="214"/>
      <c r="K2" s="214"/>
      <c r="L2" s="214"/>
      <c r="M2" s="214"/>
      <c r="N2" s="215"/>
      <c r="O2" s="214"/>
      <c r="P2" s="214"/>
      <c r="Q2" s="155"/>
      <c r="R2" s="214"/>
      <c r="S2" s="215"/>
      <c r="T2" s="155"/>
    </row>
    <row r="3" spans="1:20" ht="22.5" customHeight="1">
      <c r="A3" s="216" t="str">
        <f>"单位名称："&amp;"昆明市官渡区云南师范大学实验中学巫家坝学校"</f>
        <v>单位名称：昆明市官渡区云南师范大学实验中学巫家坝学校</v>
      </c>
      <c r="B3" s="203"/>
      <c r="C3" s="203"/>
      <c r="D3" s="203"/>
      <c r="E3" s="203"/>
      <c r="F3" s="203"/>
      <c r="G3" s="203"/>
      <c r="H3" s="217"/>
      <c r="I3" s="217"/>
      <c r="J3" s="74"/>
      <c r="K3" s="74"/>
      <c r="L3" s="74"/>
      <c r="M3" s="74"/>
      <c r="N3" s="72"/>
      <c r="O3" s="71"/>
      <c r="P3" s="71"/>
      <c r="Q3" s="42"/>
      <c r="R3" s="71"/>
      <c r="S3" s="75"/>
      <c r="T3" s="73" t="s">
        <v>1</v>
      </c>
    </row>
    <row r="4" spans="1:20" ht="24" customHeight="1">
      <c r="A4" s="207" t="s">
        <v>277</v>
      </c>
      <c r="B4" s="207" t="s">
        <v>294</v>
      </c>
      <c r="C4" s="207" t="s">
        <v>295</v>
      </c>
      <c r="D4" s="207" t="s">
        <v>296</v>
      </c>
      <c r="E4" s="207" t="s">
        <v>297</v>
      </c>
      <c r="F4" s="199" t="s">
        <v>298</v>
      </c>
      <c r="G4" s="199" t="s">
        <v>299</v>
      </c>
      <c r="H4" s="202" t="s">
        <v>160</v>
      </c>
      <c r="I4" s="202"/>
      <c r="J4" s="202"/>
      <c r="K4" s="202"/>
      <c r="L4" s="168"/>
      <c r="M4" s="202"/>
      <c r="N4" s="202"/>
      <c r="O4" s="165"/>
      <c r="P4" s="202"/>
      <c r="Q4" s="168"/>
      <c r="R4" s="166"/>
    </row>
    <row r="5" spans="1:20" ht="24" customHeight="1">
      <c r="A5" s="208"/>
      <c r="B5" s="208"/>
      <c r="C5" s="208"/>
      <c r="D5" s="208"/>
      <c r="E5" s="208"/>
      <c r="F5" s="200"/>
      <c r="G5" s="200"/>
      <c r="H5" s="200" t="s">
        <v>55</v>
      </c>
      <c r="I5" s="200" t="s">
        <v>58</v>
      </c>
      <c r="J5" s="200" t="s">
        <v>283</v>
      </c>
      <c r="K5" s="200" t="s">
        <v>284</v>
      </c>
      <c r="L5" s="205" t="s">
        <v>285</v>
      </c>
      <c r="M5" s="210" t="s">
        <v>286</v>
      </c>
      <c r="N5" s="210"/>
      <c r="O5" s="211"/>
      <c r="P5" s="210"/>
      <c r="Q5" s="212"/>
      <c r="R5" s="209"/>
    </row>
    <row r="6" spans="1:20" ht="54" customHeight="1">
      <c r="A6" s="209"/>
      <c r="B6" s="209"/>
      <c r="C6" s="209"/>
      <c r="D6" s="209"/>
      <c r="E6" s="209"/>
      <c r="F6" s="201"/>
      <c r="G6" s="201"/>
      <c r="H6" s="201"/>
      <c r="I6" s="201" t="s">
        <v>57</v>
      </c>
      <c r="J6" s="201"/>
      <c r="K6" s="201"/>
      <c r="L6" s="206"/>
      <c r="M6" s="64" t="s">
        <v>57</v>
      </c>
      <c r="N6" s="64" t="s">
        <v>64</v>
      </c>
      <c r="O6" s="63" t="s">
        <v>65</v>
      </c>
      <c r="P6" s="64" t="s">
        <v>66</v>
      </c>
      <c r="Q6" s="65" t="s">
        <v>67</v>
      </c>
      <c r="R6" s="63" t="s">
        <v>68</v>
      </c>
    </row>
    <row r="7" spans="1:20" ht="17.25" customHeight="1">
      <c r="A7" s="31">
        <v>3</v>
      </c>
      <c r="B7" s="31">
        <v>4</v>
      </c>
      <c r="C7" s="63">
        <v>5</v>
      </c>
      <c r="D7" s="31">
        <v>6</v>
      </c>
      <c r="E7" s="31">
        <v>7</v>
      </c>
      <c r="F7" s="63">
        <v>8</v>
      </c>
      <c r="G7" s="31">
        <v>9</v>
      </c>
      <c r="H7" s="31">
        <v>10</v>
      </c>
      <c r="I7" s="63">
        <v>11</v>
      </c>
      <c r="J7" s="31">
        <v>12</v>
      </c>
      <c r="K7" s="31">
        <v>13</v>
      </c>
      <c r="L7" s="63">
        <v>14</v>
      </c>
      <c r="M7" s="31">
        <v>15</v>
      </c>
      <c r="N7" s="31">
        <v>16</v>
      </c>
      <c r="O7" s="63">
        <v>17</v>
      </c>
      <c r="P7" s="31">
        <v>18</v>
      </c>
      <c r="Q7" s="31">
        <v>19</v>
      </c>
      <c r="R7" s="31">
        <v>20</v>
      </c>
    </row>
    <row r="8" spans="1:20" ht="21" customHeight="1">
      <c r="A8" s="68"/>
      <c r="B8" s="68"/>
      <c r="C8" s="68"/>
      <c r="D8" s="68"/>
      <c r="E8" s="68"/>
      <c r="F8" s="69"/>
      <c r="G8" s="69"/>
      <c r="H8" s="6"/>
      <c r="I8" s="6"/>
      <c r="J8" s="6"/>
      <c r="K8" s="6"/>
      <c r="L8" s="6"/>
      <c r="M8" s="6"/>
      <c r="N8" s="6"/>
      <c r="O8" s="6"/>
      <c r="P8" s="6"/>
      <c r="Q8" s="6"/>
      <c r="R8" s="6"/>
    </row>
    <row r="9" spans="1:20" ht="21" customHeight="1">
      <c r="A9" s="195" t="s">
        <v>145</v>
      </c>
      <c r="B9" s="196"/>
      <c r="C9" s="91"/>
      <c r="D9" s="91"/>
      <c r="E9" s="91"/>
      <c r="F9" s="90"/>
      <c r="G9" s="93"/>
      <c r="H9" s="6"/>
      <c r="I9" s="6"/>
      <c r="J9" s="6"/>
      <c r="K9" s="6"/>
      <c r="L9" s="6"/>
      <c r="M9" s="6"/>
      <c r="N9" s="6"/>
      <c r="O9" s="6"/>
      <c r="P9" s="6"/>
      <c r="Q9" s="6"/>
      <c r="R9" s="6"/>
    </row>
    <row r="11" spans="1:20" ht="14.25" customHeight="1">
      <c r="A11" s="95" t="s">
        <v>327</v>
      </c>
    </row>
  </sheetData>
  <mergeCells count="17">
    <mergeCell ref="A9:B9"/>
    <mergeCell ref="A2:T2"/>
    <mergeCell ref="F4:F6"/>
    <mergeCell ref="G4:G6"/>
    <mergeCell ref="H4:R4"/>
    <mergeCell ref="J5:J6"/>
    <mergeCell ref="K5:K6"/>
    <mergeCell ref="A3:I3"/>
    <mergeCell ref="L5:L6"/>
    <mergeCell ref="H5:H6"/>
    <mergeCell ref="M5:R5"/>
    <mergeCell ref="I5:I6"/>
    <mergeCell ref="A4:A6"/>
    <mergeCell ref="D4:D6"/>
    <mergeCell ref="E4:E6"/>
    <mergeCell ref="B4:B6"/>
    <mergeCell ref="C4:C6"/>
  </mergeCells>
  <phoneticPr fontId="21"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E10"/>
  <sheetViews>
    <sheetView showZeros="0" workbookViewId="0">
      <selection activeCell="C33" sqref="C33"/>
    </sheetView>
  </sheetViews>
  <sheetFormatPr defaultColWidth="9.125" defaultRowHeight="14.25" customHeight="1"/>
  <cols>
    <col min="1" max="1" width="37.75" customWidth="1"/>
    <col min="2" max="5" width="20" customWidth="1"/>
  </cols>
  <sheetData>
    <row r="1" spans="1:5" ht="17.25" customHeight="1">
      <c r="D1" s="27"/>
      <c r="E1" s="43" t="s">
        <v>300</v>
      </c>
    </row>
    <row r="2" spans="1:5" ht="41.25" customHeight="1">
      <c r="A2" s="198" t="str">
        <f>"2026"&amp;"年对下转移支付预算表"</f>
        <v>2026年对下转移支付预算表</v>
      </c>
      <c r="B2" s="156"/>
      <c r="C2" s="156"/>
      <c r="D2" s="156"/>
      <c r="E2" s="155"/>
    </row>
    <row r="3" spans="1:5" ht="18" customHeight="1">
      <c r="A3" s="216" t="str">
        <f>"单位名称："&amp;"昆明市官渡区云南师范大学实验中学巫家坝学校"</f>
        <v>单位名称：昆明市官渡区云南师范大学实验中学巫家坝学校</v>
      </c>
      <c r="B3" s="217"/>
      <c r="C3" s="217"/>
      <c r="D3" s="218"/>
      <c r="E3" s="62" t="s">
        <v>1</v>
      </c>
    </row>
    <row r="4" spans="1:5" ht="19.5" customHeight="1">
      <c r="A4" s="180" t="s">
        <v>301</v>
      </c>
      <c r="B4" s="170" t="s">
        <v>160</v>
      </c>
      <c r="C4" s="141"/>
      <c r="D4" s="141"/>
      <c r="E4" s="219" t="s">
        <v>302</v>
      </c>
    </row>
    <row r="5" spans="1:5" ht="40.5" customHeight="1">
      <c r="A5" s="144"/>
      <c r="B5" s="46" t="s">
        <v>55</v>
      </c>
      <c r="C5" s="52" t="s">
        <v>58</v>
      </c>
      <c r="D5" s="76" t="s">
        <v>283</v>
      </c>
      <c r="E5" s="220" t="s">
        <v>303</v>
      </c>
    </row>
    <row r="6" spans="1:5" ht="19.5" customHeight="1">
      <c r="A6" s="54">
        <v>1</v>
      </c>
      <c r="B6" s="54">
        <v>2</v>
      </c>
      <c r="C6" s="54">
        <v>3</v>
      </c>
      <c r="D6" s="36">
        <v>4</v>
      </c>
      <c r="E6" s="48">
        <v>5</v>
      </c>
    </row>
    <row r="7" spans="1:5" ht="19.5" customHeight="1">
      <c r="A7" s="24"/>
      <c r="B7" s="6"/>
      <c r="C7" s="6"/>
      <c r="D7" s="6"/>
      <c r="E7" s="6"/>
    </row>
    <row r="8" spans="1:5" ht="19.5" customHeight="1">
      <c r="A8" s="23"/>
      <c r="B8" s="6"/>
      <c r="C8" s="6"/>
      <c r="D8" s="6"/>
      <c r="E8" s="6"/>
    </row>
    <row r="10" spans="1:5" ht="14.25" customHeight="1">
      <c r="A10" s="95" t="s">
        <v>328</v>
      </c>
    </row>
  </sheetData>
  <mergeCells count="5">
    <mergeCell ref="A2:E2"/>
    <mergeCell ref="A4:A5"/>
    <mergeCell ref="B4:D4"/>
    <mergeCell ref="A3:D3"/>
    <mergeCell ref="E4:E5"/>
  </mergeCells>
  <phoneticPr fontId="21"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11"/>
  <sheetViews>
    <sheetView showZeros="0" workbookViewId="0">
      <selection activeCell="C33" sqref="C3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304</v>
      </c>
    </row>
    <row r="2" spans="1:10" ht="41.25" customHeight="1">
      <c r="A2" s="221" t="str">
        <f>"2026"&amp;"年对下转移支付绩效目标表"</f>
        <v>2026年对下转移支付绩效目标表</v>
      </c>
      <c r="B2" s="156"/>
      <c r="C2" s="156"/>
      <c r="D2" s="156"/>
      <c r="E2" s="156"/>
      <c r="F2" s="155"/>
      <c r="G2" s="156"/>
      <c r="H2" s="155"/>
      <c r="I2" s="155"/>
      <c r="J2" s="156"/>
    </row>
    <row r="3" spans="1:10" ht="17.25" customHeight="1">
      <c r="A3" s="157" t="str">
        <f>"单位名称："&amp;"昆明市官渡区云南师范大学实验中学巫家坝学校"</f>
        <v>单位名称：昆明市官渡区云南师范大学实验中学巫家坝学校</v>
      </c>
      <c r="B3" s="97"/>
      <c r="C3" s="97"/>
      <c r="D3" s="97"/>
      <c r="E3" s="97"/>
      <c r="F3" s="97"/>
      <c r="G3" s="97"/>
      <c r="H3" s="97"/>
    </row>
    <row r="4" spans="1:10" ht="44.25" customHeight="1">
      <c r="A4" s="53" t="s">
        <v>324</v>
      </c>
      <c r="B4" s="53" t="s">
        <v>213</v>
      </c>
      <c r="C4" s="53" t="s">
        <v>214</v>
      </c>
      <c r="D4" s="53" t="s">
        <v>215</v>
      </c>
      <c r="E4" s="53" t="s">
        <v>216</v>
      </c>
      <c r="F4" s="55" t="s">
        <v>217</v>
      </c>
      <c r="G4" s="53" t="s">
        <v>218</v>
      </c>
      <c r="H4" s="55" t="s">
        <v>219</v>
      </c>
      <c r="I4" s="55" t="s">
        <v>220</v>
      </c>
      <c r="J4" s="53" t="s">
        <v>221</v>
      </c>
    </row>
    <row r="5" spans="1:10" ht="14.25" customHeight="1">
      <c r="A5" s="53">
        <v>1</v>
      </c>
      <c r="B5" s="53">
        <v>2</v>
      </c>
      <c r="C5" s="53">
        <v>3</v>
      </c>
      <c r="D5" s="53">
        <v>4</v>
      </c>
      <c r="E5" s="53">
        <v>5</v>
      </c>
      <c r="F5" s="55">
        <v>6</v>
      </c>
      <c r="G5" s="53">
        <v>7</v>
      </c>
      <c r="H5" s="55">
        <v>8</v>
      </c>
      <c r="I5" s="55">
        <v>9</v>
      </c>
      <c r="J5" s="53">
        <v>10</v>
      </c>
    </row>
    <row r="6" spans="1:10" ht="42" customHeight="1">
      <c r="A6" s="24"/>
      <c r="B6" s="23"/>
      <c r="C6" s="23"/>
      <c r="D6" s="23"/>
      <c r="E6" s="57"/>
      <c r="F6" s="13"/>
      <c r="G6" s="57"/>
      <c r="H6" s="13"/>
      <c r="I6" s="13"/>
      <c r="J6" s="57"/>
    </row>
    <row r="7" spans="1:10" ht="42" customHeight="1">
      <c r="A7" s="24"/>
      <c r="B7" s="15"/>
      <c r="C7" s="15"/>
      <c r="D7" s="15"/>
      <c r="E7" s="24"/>
      <c r="F7" s="15"/>
      <c r="G7" s="24"/>
      <c r="H7" s="15"/>
      <c r="I7" s="15"/>
      <c r="J7" s="24"/>
    </row>
    <row r="11" spans="1:10" ht="12" customHeight="1">
      <c r="A11" s="95" t="s">
        <v>329</v>
      </c>
    </row>
  </sheetData>
  <mergeCells count="2">
    <mergeCell ref="A2:J2"/>
    <mergeCell ref="A3:H3"/>
  </mergeCells>
  <phoneticPr fontId="21"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13"/>
  <sheetViews>
    <sheetView showZeros="0" workbookViewId="0">
      <selection activeCell="C33" sqref="C33"/>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28" t="s">
        <v>305</v>
      </c>
      <c r="B1" s="229"/>
      <c r="C1" s="229"/>
      <c r="D1" s="230"/>
      <c r="E1" s="230"/>
      <c r="F1" s="230"/>
      <c r="G1" s="229"/>
      <c r="H1" s="229"/>
      <c r="I1" s="230"/>
    </row>
    <row r="2" spans="1:9" ht="41.25" customHeight="1">
      <c r="A2" s="103" t="str">
        <f>"2026"&amp;"年新增资产配置预算表"</f>
        <v>2026年新增资产配置预算表</v>
      </c>
      <c r="B2" s="147"/>
      <c r="C2" s="147"/>
      <c r="D2" s="146"/>
      <c r="E2" s="146"/>
      <c r="F2" s="146"/>
      <c r="G2" s="147"/>
      <c r="H2" s="147"/>
      <c r="I2" s="146"/>
    </row>
    <row r="3" spans="1:9" ht="14.25" customHeight="1">
      <c r="A3" s="98" t="str">
        <f>"单位名称："&amp;"昆明市官渡区云南师范大学实验中学巫家坝学校"</f>
        <v>单位名称：昆明市官渡区云南师范大学实验中学巫家坝学校</v>
      </c>
      <c r="B3" s="231"/>
      <c r="C3" s="231"/>
      <c r="D3" s="1"/>
      <c r="F3" s="37"/>
      <c r="G3" s="22"/>
      <c r="H3" s="22"/>
      <c r="I3" s="2" t="s">
        <v>1</v>
      </c>
    </row>
    <row r="4" spans="1:9" ht="28.5" customHeight="1">
      <c r="A4" s="153" t="s">
        <v>154</v>
      </c>
      <c r="B4" s="104" t="s">
        <v>306</v>
      </c>
      <c r="C4" s="150" t="s">
        <v>307</v>
      </c>
      <c r="D4" s="150" t="s">
        <v>308</v>
      </c>
      <c r="E4" s="150" t="s">
        <v>309</v>
      </c>
      <c r="F4" s="153" t="s">
        <v>310</v>
      </c>
      <c r="G4" s="220"/>
      <c r="H4" s="150"/>
    </row>
    <row r="5" spans="1:9" ht="21" customHeight="1">
      <c r="A5" s="154"/>
      <c r="B5" s="154"/>
      <c r="C5" s="152"/>
      <c r="D5" s="154"/>
      <c r="E5" s="154"/>
      <c r="F5" s="39" t="s">
        <v>281</v>
      </c>
      <c r="G5" s="39" t="s">
        <v>311</v>
      </c>
      <c r="H5" s="39" t="s">
        <v>312</v>
      </c>
    </row>
    <row r="6" spans="1:9" ht="17.25" customHeight="1">
      <c r="A6" s="77" t="s">
        <v>83</v>
      </c>
      <c r="B6" s="17" t="s">
        <v>84</v>
      </c>
      <c r="C6" s="57" t="s">
        <v>85</v>
      </c>
      <c r="D6" s="17" t="s">
        <v>86</v>
      </c>
      <c r="E6" s="77" t="s">
        <v>87</v>
      </c>
      <c r="F6" s="18" t="s">
        <v>88</v>
      </c>
      <c r="G6" s="57" t="s">
        <v>89</v>
      </c>
      <c r="H6" s="57">
        <v>9</v>
      </c>
    </row>
    <row r="7" spans="1:9" ht="19.5" customHeight="1">
      <c r="A7" s="8"/>
      <c r="B7" s="8"/>
      <c r="C7" s="24"/>
      <c r="D7" s="15"/>
      <c r="E7" s="18"/>
      <c r="F7" s="78"/>
      <c r="G7" s="79"/>
      <c r="H7" s="79"/>
    </row>
    <row r="8" spans="1:9" ht="19.5" customHeight="1">
      <c r="A8" s="195" t="s">
        <v>55</v>
      </c>
      <c r="B8" s="196"/>
      <c r="C8" s="196"/>
      <c r="D8" s="196"/>
      <c r="E8" s="197"/>
      <c r="F8" s="78"/>
      <c r="G8" s="79"/>
      <c r="H8" s="79"/>
    </row>
    <row r="10" spans="1:9" ht="14.25" customHeight="1">
      <c r="A10" s="222" t="s">
        <v>325</v>
      </c>
      <c r="B10" s="223"/>
      <c r="C10" s="224"/>
      <c r="D10" s="225"/>
      <c r="E10" s="225"/>
      <c r="F10" s="226"/>
      <c r="G10" s="227"/>
      <c r="H10" s="227"/>
    </row>
    <row r="13" spans="1:9" ht="14.25" customHeight="1">
      <c r="A13" s="95" t="s">
        <v>330</v>
      </c>
    </row>
  </sheetData>
  <mergeCells count="11">
    <mergeCell ref="A10:H10"/>
    <mergeCell ref="A4:A5"/>
    <mergeCell ref="A1:I1"/>
    <mergeCell ref="A2:I2"/>
    <mergeCell ref="A3:C3"/>
    <mergeCell ref="F4:H4"/>
    <mergeCell ref="E4:E5"/>
    <mergeCell ref="D4:D5"/>
    <mergeCell ref="C4:C5"/>
    <mergeCell ref="B4:B5"/>
    <mergeCell ref="A8:E8"/>
  </mergeCells>
  <phoneticPr fontId="21"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3"/>
  <sheetViews>
    <sheetView showZeros="0" workbookViewId="0">
      <selection activeCell="C28" sqref="C28"/>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0"/>
      <c r="E1" s="50"/>
      <c r="F1" s="50"/>
      <c r="G1" s="50"/>
      <c r="K1" s="43" t="s">
        <v>313</v>
      </c>
    </row>
    <row r="2" spans="1:11" ht="41.25" customHeight="1">
      <c r="A2" s="232" t="str">
        <f>"2026"&amp;"年上级转移支付补助项目支出预算表"</f>
        <v>2026年上级转移支付补助项目支出预算表</v>
      </c>
      <c r="B2" s="156"/>
      <c r="C2" s="156"/>
      <c r="D2" s="156"/>
      <c r="E2" s="156"/>
      <c r="F2" s="156"/>
      <c r="G2" s="156"/>
      <c r="H2" s="156"/>
      <c r="I2" s="156"/>
      <c r="J2" s="156"/>
      <c r="K2" s="156"/>
    </row>
    <row r="3" spans="1:11" ht="13.5" customHeight="1">
      <c r="A3" s="157" t="str">
        <f>"单位名称："&amp;"昆明市官渡区云南师范大学实验中学巫家坝学校"</f>
        <v>单位名称：昆明市官渡区云南师范大学实验中学巫家坝学校</v>
      </c>
      <c r="B3" s="158"/>
      <c r="C3" s="158"/>
      <c r="D3" s="158"/>
      <c r="E3" s="158"/>
      <c r="F3" s="158"/>
      <c r="G3" s="158"/>
      <c r="H3" s="45"/>
      <c r="I3" s="45"/>
      <c r="J3" s="45"/>
      <c r="K3" s="62" t="s">
        <v>1</v>
      </c>
    </row>
    <row r="4" spans="1:11" ht="21.75" customHeight="1">
      <c r="A4" s="160" t="s">
        <v>179</v>
      </c>
      <c r="B4" s="160" t="s">
        <v>156</v>
      </c>
      <c r="C4" s="160" t="s">
        <v>180</v>
      </c>
      <c r="D4" s="174" t="s">
        <v>157</v>
      </c>
      <c r="E4" s="174" t="s">
        <v>158</v>
      </c>
      <c r="F4" s="174" t="s">
        <v>181</v>
      </c>
      <c r="G4" s="174" t="s">
        <v>182</v>
      </c>
      <c r="H4" s="180" t="s">
        <v>55</v>
      </c>
      <c r="I4" s="170" t="s">
        <v>314</v>
      </c>
      <c r="J4" s="141"/>
      <c r="K4" s="142"/>
    </row>
    <row r="5" spans="1:11" ht="21.75" customHeight="1">
      <c r="A5" s="164"/>
      <c r="B5" s="164"/>
      <c r="C5" s="164"/>
      <c r="D5" s="175"/>
      <c r="E5" s="175"/>
      <c r="F5" s="175"/>
      <c r="G5" s="175"/>
      <c r="H5" s="162"/>
      <c r="I5" s="174" t="s">
        <v>58</v>
      </c>
      <c r="J5" s="174" t="s">
        <v>59</v>
      </c>
      <c r="K5" s="174" t="s">
        <v>60</v>
      </c>
    </row>
    <row r="6" spans="1:11" ht="40.5" customHeight="1">
      <c r="A6" s="167"/>
      <c r="B6" s="167"/>
      <c r="C6" s="167"/>
      <c r="D6" s="176"/>
      <c r="E6" s="176"/>
      <c r="F6" s="176"/>
      <c r="G6" s="176"/>
      <c r="H6" s="144"/>
      <c r="I6" s="176" t="s">
        <v>57</v>
      </c>
      <c r="J6" s="176"/>
      <c r="K6" s="176"/>
    </row>
    <row r="7" spans="1:11" ht="15" customHeight="1">
      <c r="A7" s="54">
        <v>1</v>
      </c>
      <c r="B7" s="54">
        <v>2</v>
      </c>
      <c r="C7" s="54">
        <v>3</v>
      </c>
      <c r="D7" s="54">
        <v>4</v>
      </c>
      <c r="E7" s="54">
        <v>5</v>
      </c>
      <c r="F7" s="54">
        <v>6</v>
      </c>
      <c r="G7" s="54">
        <v>7</v>
      </c>
      <c r="H7" s="54">
        <v>8</v>
      </c>
      <c r="I7" s="54">
        <v>9</v>
      </c>
      <c r="J7" s="48">
        <v>10</v>
      </c>
      <c r="K7" s="48">
        <v>11</v>
      </c>
    </row>
    <row r="8" spans="1:11" ht="18.75" customHeight="1">
      <c r="A8" s="24"/>
      <c r="B8" s="15"/>
      <c r="C8" s="24"/>
      <c r="D8" s="24"/>
      <c r="E8" s="24"/>
      <c r="F8" s="24"/>
      <c r="G8" s="24"/>
      <c r="H8" s="80"/>
      <c r="I8" s="81"/>
      <c r="J8" s="81"/>
      <c r="K8" s="80"/>
    </row>
    <row r="9" spans="1:11" ht="18.75" customHeight="1">
      <c r="A9" s="8"/>
      <c r="B9" s="15"/>
      <c r="C9" s="15"/>
      <c r="D9" s="15"/>
      <c r="E9" s="15"/>
      <c r="F9" s="15"/>
      <c r="G9" s="15"/>
      <c r="H9" s="82"/>
      <c r="I9" s="82"/>
      <c r="J9" s="82"/>
      <c r="K9" s="80"/>
    </row>
    <row r="10" spans="1:11" ht="18.75" customHeight="1">
      <c r="A10" s="173" t="s">
        <v>145</v>
      </c>
      <c r="B10" s="177"/>
      <c r="C10" s="177"/>
      <c r="D10" s="177"/>
      <c r="E10" s="177"/>
      <c r="F10" s="177"/>
      <c r="G10" s="122"/>
      <c r="H10" s="82"/>
      <c r="I10" s="82"/>
      <c r="J10" s="82"/>
      <c r="K10" s="80"/>
    </row>
    <row r="13" spans="1:11" ht="14.25" customHeight="1">
      <c r="A13" s="95" t="s">
        <v>331</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1"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9"/>
  <sheetViews>
    <sheetView showGridLines="0" showZeros="0" workbookViewId="0">
      <selection activeCell="C18" sqref="C18"/>
    </sheetView>
  </sheetViews>
  <sheetFormatPr defaultColWidth="10" defaultRowHeight="12.75" customHeight="1"/>
  <cols>
    <col min="1" max="1" width="49" customWidth="1"/>
    <col min="2" max="2" width="19.125" customWidth="1"/>
    <col min="3" max="3" width="64.25" customWidth="1"/>
    <col min="4" max="4" width="8.75" customWidth="1"/>
    <col min="5" max="7" width="20.625" customWidth="1"/>
  </cols>
  <sheetData>
    <row r="1" spans="1:7" ht="15" customHeight="1">
      <c r="A1" s="83"/>
      <c r="B1" s="83"/>
      <c r="C1" s="83"/>
      <c r="D1" s="83"/>
      <c r="E1" s="83"/>
      <c r="F1" s="83"/>
      <c r="G1" s="84" t="s">
        <v>315</v>
      </c>
    </row>
    <row r="2" spans="1:7" ht="45" customHeight="1">
      <c r="A2" s="233" t="str">
        <f>"2026"&amp;"年部门项目支出中期规划预算表"</f>
        <v>2026年部门项目支出中期规划预算表</v>
      </c>
      <c r="B2" s="234"/>
      <c r="C2" s="234"/>
      <c r="D2" s="234"/>
      <c r="E2" s="234"/>
      <c r="F2" s="234"/>
      <c r="G2" s="234"/>
    </row>
    <row r="3" spans="1:7" ht="15" customHeight="1">
      <c r="A3" s="237" t="str">
        <f>"单位名称："&amp;"昆明市官渡区云南师范大学实验中学巫家坝学校"</f>
        <v>单位名称：昆明市官渡区云南师范大学实验中学巫家坝学校</v>
      </c>
      <c r="B3" s="237"/>
      <c r="C3" s="83"/>
      <c r="D3" s="83"/>
      <c r="E3" s="83"/>
      <c r="F3" s="83"/>
      <c r="G3" s="84" t="s">
        <v>1</v>
      </c>
    </row>
    <row r="4" spans="1:7" ht="45" customHeight="1">
      <c r="A4" s="235" t="s">
        <v>180</v>
      </c>
      <c r="B4" s="235" t="s">
        <v>179</v>
      </c>
      <c r="C4" s="235" t="s">
        <v>156</v>
      </c>
      <c r="D4" s="235" t="s">
        <v>316</v>
      </c>
      <c r="E4" s="235" t="s">
        <v>58</v>
      </c>
      <c r="F4" s="235"/>
      <c r="G4" s="235"/>
    </row>
    <row r="5" spans="1:7" ht="45" customHeight="1">
      <c r="A5" s="235"/>
      <c r="B5" s="235"/>
      <c r="C5" s="235"/>
      <c r="D5" s="235"/>
      <c r="E5" s="85" t="s">
        <v>317</v>
      </c>
      <c r="F5" s="85" t="s">
        <v>318</v>
      </c>
      <c r="G5" s="85" t="s">
        <v>319</v>
      </c>
    </row>
    <row r="6" spans="1:7" ht="15" customHeight="1">
      <c r="A6" s="86">
        <v>1</v>
      </c>
      <c r="B6" s="86">
        <v>2</v>
      </c>
      <c r="C6" s="86">
        <v>3</v>
      </c>
      <c r="D6" s="86">
        <v>4</v>
      </c>
      <c r="E6" s="86">
        <v>5</v>
      </c>
      <c r="F6" s="86">
        <v>6</v>
      </c>
      <c r="G6" s="86">
        <v>7</v>
      </c>
    </row>
    <row r="7" spans="1:7" ht="22.5" customHeight="1">
      <c r="A7" s="87" t="s">
        <v>70</v>
      </c>
      <c r="B7" s="87"/>
      <c r="C7" s="87"/>
      <c r="D7" s="87"/>
      <c r="E7" s="88">
        <v>52218.879999999997</v>
      </c>
      <c r="F7" s="88"/>
      <c r="G7" s="88"/>
    </row>
    <row r="8" spans="1:7" ht="22.5" customHeight="1">
      <c r="A8" s="87"/>
      <c r="B8" s="87" t="s">
        <v>320</v>
      </c>
      <c r="C8" s="87" t="s">
        <v>195</v>
      </c>
      <c r="D8" s="87" t="s">
        <v>321</v>
      </c>
      <c r="E8" s="88">
        <v>52218.879999999997</v>
      </c>
      <c r="F8" s="88"/>
      <c r="G8" s="88"/>
    </row>
    <row r="9" spans="1:7" ht="22.5" customHeight="1">
      <c r="A9" s="236" t="s">
        <v>55</v>
      </c>
      <c r="B9" s="236"/>
      <c r="C9" s="236"/>
      <c r="D9" s="236"/>
      <c r="E9" s="88">
        <v>52218.879999999997</v>
      </c>
      <c r="F9" s="88"/>
      <c r="G9" s="88"/>
    </row>
  </sheetData>
  <mergeCells count="8">
    <mergeCell ref="A2:G2"/>
    <mergeCell ref="E4:G4"/>
    <mergeCell ref="A9:D9"/>
    <mergeCell ref="A4:A5"/>
    <mergeCell ref="B4:B5"/>
    <mergeCell ref="C4:C5"/>
    <mergeCell ref="D4:D5"/>
    <mergeCell ref="A3:B3"/>
  </mergeCells>
  <phoneticPr fontId="21" type="noConversion"/>
  <pageMargins left="0.19" right="0.19" top="0.19" bottom="0.2" header="0.19" footer="0.19"/>
  <pageSetup scale="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workbookViewId="0">
      <selection activeCell="Q24" sqref="Q24"/>
    </sheetView>
  </sheetViews>
  <sheetFormatPr defaultColWidth="8.625" defaultRowHeight="12.75" customHeight="1"/>
  <cols>
    <col min="1" max="1" width="15.875" customWidth="1"/>
    <col min="2" max="2" width="35" customWidth="1"/>
    <col min="3" max="19" width="22" customWidth="1"/>
  </cols>
  <sheetData>
    <row r="1" spans="1:19" ht="17.25" customHeight="1">
      <c r="A1" s="102" t="s">
        <v>52</v>
      </c>
      <c r="B1" s="97"/>
      <c r="C1" s="97"/>
      <c r="D1" s="97"/>
      <c r="E1" s="97"/>
      <c r="F1" s="97"/>
      <c r="G1" s="97"/>
      <c r="H1" s="97"/>
      <c r="I1" s="97"/>
      <c r="J1" s="97"/>
      <c r="K1" s="97"/>
      <c r="L1" s="97"/>
      <c r="M1" s="97"/>
      <c r="N1" s="97"/>
      <c r="O1" s="97"/>
      <c r="P1" s="97"/>
      <c r="Q1" s="97"/>
      <c r="R1" s="97"/>
      <c r="S1" s="97"/>
    </row>
    <row r="2" spans="1:19" ht="41.25" customHeight="1">
      <c r="A2" s="103" t="str">
        <f>"2026"&amp;"年部门收入预算表"</f>
        <v>2026年部门收入预算表</v>
      </c>
      <c r="B2" s="97"/>
      <c r="C2" s="97"/>
      <c r="D2" s="97"/>
      <c r="E2" s="97"/>
      <c r="F2" s="97"/>
      <c r="G2" s="97"/>
      <c r="H2" s="97"/>
      <c r="I2" s="97"/>
      <c r="J2" s="97"/>
      <c r="K2" s="97"/>
      <c r="L2" s="97"/>
      <c r="M2" s="97"/>
      <c r="N2" s="97"/>
      <c r="O2" s="97"/>
      <c r="P2" s="97"/>
      <c r="Q2" s="97"/>
      <c r="R2" s="97"/>
      <c r="S2" s="97"/>
    </row>
    <row r="3" spans="1:19" ht="17.25" customHeight="1">
      <c r="A3" s="98" t="str">
        <f>"单位名称："&amp;"昆明市官渡区云南师范大学实验中学巫家坝学校"</f>
        <v>单位名称：昆明市官渡区云南师范大学实验中学巫家坝学校</v>
      </c>
      <c r="B3" s="97"/>
      <c r="S3" s="1" t="s">
        <v>1</v>
      </c>
    </row>
    <row r="4" spans="1:19" ht="21.75" customHeight="1">
      <c r="A4" s="109" t="s">
        <v>53</v>
      </c>
      <c r="B4" s="112" t="s">
        <v>54</v>
      </c>
      <c r="C4" s="112" t="s">
        <v>55</v>
      </c>
      <c r="D4" s="106" t="s">
        <v>56</v>
      </c>
      <c r="E4" s="106"/>
      <c r="F4" s="106"/>
      <c r="G4" s="106"/>
      <c r="H4" s="106"/>
      <c r="I4" s="107"/>
      <c r="J4" s="106"/>
      <c r="K4" s="106"/>
      <c r="L4" s="106"/>
      <c r="M4" s="106"/>
      <c r="N4" s="108"/>
      <c r="O4" s="106" t="s">
        <v>45</v>
      </c>
      <c r="P4" s="106"/>
      <c r="Q4" s="106"/>
      <c r="R4" s="106"/>
      <c r="S4" s="108"/>
    </row>
    <row r="5" spans="1:19" ht="27" customHeight="1">
      <c r="A5" s="110"/>
      <c r="B5" s="113"/>
      <c r="C5" s="113"/>
      <c r="D5" s="113" t="s">
        <v>57</v>
      </c>
      <c r="E5" s="113" t="s">
        <v>58</v>
      </c>
      <c r="F5" s="113" t="s">
        <v>59</v>
      </c>
      <c r="G5" s="113" t="s">
        <v>60</v>
      </c>
      <c r="H5" s="113" t="s">
        <v>61</v>
      </c>
      <c r="I5" s="116" t="s">
        <v>62</v>
      </c>
      <c r="J5" s="117"/>
      <c r="K5" s="117"/>
      <c r="L5" s="117"/>
      <c r="M5" s="117"/>
      <c r="N5" s="118"/>
      <c r="O5" s="113" t="s">
        <v>57</v>
      </c>
      <c r="P5" s="113" t="s">
        <v>58</v>
      </c>
      <c r="Q5" s="113" t="s">
        <v>59</v>
      </c>
      <c r="R5" s="113" t="s">
        <v>60</v>
      </c>
      <c r="S5" s="113" t="s">
        <v>63</v>
      </c>
    </row>
    <row r="6" spans="1:19" ht="30" customHeight="1">
      <c r="A6" s="111"/>
      <c r="B6" s="114"/>
      <c r="C6" s="115"/>
      <c r="D6" s="115"/>
      <c r="E6" s="115"/>
      <c r="F6" s="115"/>
      <c r="G6" s="115"/>
      <c r="H6" s="115"/>
      <c r="I6" s="13" t="s">
        <v>57</v>
      </c>
      <c r="J6" s="12" t="s">
        <v>64</v>
      </c>
      <c r="K6" s="12" t="s">
        <v>65</v>
      </c>
      <c r="L6" s="12" t="s">
        <v>66</v>
      </c>
      <c r="M6" s="12" t="s">
        <v>67</v>
      </c>
      <c r="N6" s="12" t="s">
        <v>68</v>
      </c>
      <c r="O6" s="119"/>
      <c r="P6" s="119"/>
      <c r="Q6" s="119"/>
      <c r="R6" s="119"/>
      <c r="S6" s="115"/>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7201110.4699999997</v>
      </c>
      <c r="D8" s="6">
        <v>7189718.7999999998</v>
      </c>
      <c r="E8" s="6">
        <v>5279118.8</v>
      </c>
      <c r="F8" s="6"/>
      <c r="G8" s="6"/>
      <c r="H8" s="6"/>
      <c r="I8" s="6">
        <v>1910600</v>
      </c>
      <c r="J8" s="6"/>
      <c r="K8" s="6"/>
      <c r="L8" s="6"/>
      <c r="M8" s="6"/>
      <c r="N8" s="6">
        <v>1910600</v>
      </c>
      <c r="O8" s="6">
        <v>11391.67</v>
      </c>
      <c r="P8" s="6">
        <v>11391.67</v>
      </c>
      <c r="Q8" s="6"/>
      <c r="R8" s="6"/>
      <c r="S8" s="6"/>
    </row>
    <row r="9" spans="1:19" ht="18" customHeight="1">
      <c r="A9" s="104" t="s">
        <v>55</v>
      </c>
      <c r="B9" s="105"/>
      <c r="C9" s="6">
        <v>7201110.4699999997</v>
      </c>
      <c r="D9" s="6">
        <v>7189718.7999999998</v>
      </c>
      <c r="E9" s="6">
        <v>5279118.8</v>
      </c>
      <c r="F9" s="6"/>
      <c r="G9" s="6"/>
      <c r="H9" s="6"/>
      <c r="I9" s="6">
        <v>1910600</v>
      </c>
      <c r="J9" s="6"/>
      <c r="K9" s="6"/>
      <c r="L9" s="6"/>
      <c r="M9" s="6"/>
      <c r="N9" s="6">
        <v>1910600</v>
      </c>
      <c r="O9" s="6">
        <v>11391.67</v>
      </c>
      <c r="P9" s="6">
        <v>11391.67</v>
      </c>
      <c r="Q9" s="6"/>
      <c r="R9" s="6"/>
      <c r="S9" s="6"/>
    </row>
  </sheetData>
  <mergeCells count="20">
    <mergeCell ref="O5:O6"/>
    <mergeCell ref="P5:P6"/>
    <mergeCell ref="Q5:Q6"/>
    <mergeCell ref="R5:R6"/>
    <mergeCell ref="A1:S1"/>
    <mergeCell ref="A2:S2"/>
    <mergeCell ref="A3:B3"/>
    <mergeCell ref="A9:B9"/>
    <mergeCell ref="D4:N4"/>
    <mergeCell ref="O4:S4"/>
    <mergeCell ref="A4:A6"/>
    <mergeCell ref="B4:B6"/>
    <mergeCell ref="C4:C6"/>
    <mergeCell ref="D5:D6"/>
    <mergeCell ref="E5:E6"/>
    <mergeCell ref="F5:F6"/>
    <mergeCell ref="G5:G6"/>
    <mergeCell ref="H5:H6"/>
    <mergeCell ref="I5:N5"/>
    <mergeCell ref="S5:S6"/>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10"/>
  <sheetViews>
    <sheetView showGridLines="0" showZeros="0" workbookViewId="0">
      <selection activeCell="C33" sqref="C33"/>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20" t="s">
        <v>71</v>
      </c>
      <c r="B1" s="97"/>
      <c r="C1" s="97"/>
      <c r="D1" s="97"/>
      <c r="E1" s="97"/>
      <c r="F1" s="97"/>
      <c r="G1" s="97"/>
      <c r="H1" s="97"/>
      <c r="I1" s="97"/>
      <c r="J1" s="97"/>
      <c r="K1" s="97"/>
      <c r="L1" s="97"/>
      <c r="M1" s="97"/>
      <c r="N1" s="97"/>
      <c r="O1" s="97"/>
    </row>
    <row r="2" spans="1:15" ht="41.25" customHeight="1">
      <c r="A2" s="103" t="str">
        <f>"2026"&amp;"年部门支出预算表"</f>
        <v>2026年部门支出预算表</v>
      </c>
      <c r="B2" s="97"/>
      <c r="C2" s="97"/>
      <c r="D2" s="97"/>
      <c r="E2" s="97"/>
      <c r="F2" s="97"/>
      <c r="G2" s="97"/>
      <c r="H2" s="97"/>
      <c r="I2" s="97"/>
      <c r="J2" s="97"/>
      <c r="K2" s="97"/>
      <c r="L2" s="97"/>
      <c r="M2" s="97"/>
      <c r="N2" s="97"/>
      <c r="O2" s="97"/>
    </row>
    <row r="3" spans="1:15" ht="17.25" customHeight="1">
      <c r="A3" s="98" t="str">
        <f>"单位名称："&amp;"昆明市官渡区云南师范大学实验中学巫家坝学校"</f>
        <v>单位名称：昆明市官渡区云南师范大学实验中学巫家坝学校</v>
      </c>
      <c r="B3" s="97"/>
      <c r="O3" s="1" t="s">
        <v>1</v>
      </c>
    </row>
    <row r="4" spans="1:15" ht="27" customHeight="1">
      <c r="A4" s="126" t="s">
        <v>72</v>
      </c>
      <c r="B4" s="126" t="s">
        <v>73</v>
      </c>
      <c r="C4" s="126" t="s">
        <v>55</v>
      </c>
      <c r="D4" s="128" t="s">
        <v>58</v>
      </c>
      <c r="E4" s="129"/>
      <c r="F4" s="132"/>
      <c r="G4" s="123" t="s">
        <v>59</v>
      </c>
      <c r="H4" s="123" t="s">
        <v>60</v>
      </c>
      <c r="I4" s="123" t="s">
        <v>74</v>
      </c>
      <c r="J4" s="128" t="s">
        <v>62</v>
      </c>
      <c r="K4" s="129"/>
      <c r="L4" s="129"/>
      <c r="M4" s="129"/>
      <c r="N4" s="130"/>
      <c r="O4" s="131"/>
    </row>
    <row r="5" spans="1:15" ht="42" customHeight="1">
      <c r="A5" s="127"/>
      <c r="B5" s="127"/>
      <c r="C5" s="124"/>
      <c r="D5" s="16" t="s">
        <v>57</v>
      </c>
      <c r="E5" s="16" t="s">
        <v>75</v>
      </c>
      <c r="F5" s="16" t="s">
        <v>76</v>
      </c>
      <c r="G5" s="124"/>
      <c r="H5" s="124"/>
      <c r="I5" s="125"/>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7189718.7999999998</v>
      </c>
      <c r="D7" s="6">
        <v>5279118.8</v>
      </c>
      <c r="E7" s="6">
        <v>5226899.92</v>
      </c>
      <c r="F7" s="6">
        <v>52218.879999999997</v>
      </c>
      <c r="G7" s="6"/>
      <c r="H7" s="6"/>
      <c r="I7" s="6"/>
      <c r="J7" s="6">
        <v>1910600</v>
      </c>
      <c r="K7" s="6"/>
      <c r="L7" s="6"/>
      <c r="M7" s="6"/>
      <c r="N7" s="6"/>
      <c r="O7" s="6">
        <v>1910600</v>
      </c>
    </row>
    <row r="8" spans="1:15" ht="21" customHeight="1">
      <c r="A8" s="20" t="s">
        <v>99</v>
      </c>
      <c r="B8" s="20" t="s">
        <v>100</v>
      </c>
      <c r="C8" s="6">
        <v>7189718.7999999998</v>
      </c>
      <c r="D8" s="6">
        <v>5279118.8</v>
      </c>
      <c r="E8" s="6">
        <v>5226899.92</v>
      </c>
      <c r="F8" s="6">
        <v>52218.879999999997</v>
      </c>
      <c r="G8" s="6"/>
      <c r="H8" s="6"/>
      <c r="I8" s="6"/>
      <c r="J8" s="6">
        <v>1910600</v>
      </c>
      <c r="K8" s="6"/>
      <c r="L8" s="6"/>
      <c r="M8" s="6"/>
      <c r="N8" s="6"/>
      <c r="O8" s="6">
        <v>1910600</v>
      </c>
    </row>
    <row r="9" spans="1:15" ht="21" customHeight="1">
      <c r="A9" s="21" t="s">
        <v>101</v>
      </c>
      <c r="B9" s="21" t="s">
        <v>102</v>
      </c>
      <c r="C9" s="6">
        <v>7189718.7999999998</v>
      </c>
      <c r="D9" s="6">
        <v>5279118.8</v>
      </c>
      <c r="E9" s="6">
        <v>5226899.92</v>
      </c>
      <c r="F9" s="6">
        <v>52218.879999999997</v>
      </c>
      <c r="G9" s="6"/>
      <c r="H9" s="6"/>
      <c r="I9" s="6"/>
      <c r="J9" s="6">
        <v>1910600</v>
      </c>
      <c r="K9" s="6"/>
      <c r="L9" s="6"/>
      <c r="M9" s="6"/>
      <c r="N9" s="6"/>
      <c r="O9" s="6">
        <v>1910600</v>
      </c>
    </row>
    <row r="10" spans="1:15" ht="21" customHeight="1">
      <c r="A10" s="121" t="s">
        <v>55</v>
      </c>
      <c r="B10" s="122"/>
      <c r="C10" s="6">
        <v>7189718.7999999998</v>
      </c>
      <c r="D10" s="6">
        <v>5279118.8</v>
      </c>
      <c r="E10" s="6">
        <v>5226899.92</v>
      </c>
      <c r="F10" s="6">
        <v>52218.879999999997</v>
      </c>
      <c r="G10" s="6"/>
      <c r="H10" s="6"/>
      <c r="I10" s="6"/>
      <c r="J10" s="6">
        <v>1910600</v>
      </c>
      <c r="K10" s="6"/>
      <c r="L10" s="6"/>
      <c r="M10" s="6"/>
      <c r="N10" s="6"/>
      <c r="O10" s="6">
        <v>1910600</v>
      </c>
    </row>
  </sheetData>
  <mergeCells count="12">
    <mergeCell ref="A1:O1"/>
    <mergeCell ref="A2:O2"/>
    <mergeCell ref="A3:B3"/>
    <mergeCell ref="A10:B10"/>
    <mergeCell ref="G4:G5"/>
    <mergeCell ref="H4:H5"/>
    <mergeCell ref="I4:I5"/>
    <mergeCell ref="C4:C5"/>
    <mergeCell ref="A4:A5"/>
    <mergeCell ref="B4:B5"/>
    <mergeCell ref="J4:O4"/>
    <mergeCell ref="D4:F4"/>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topLeftCell="C1" workbookViewId="0">
      <selection activeCell="D18" sqref="D18"/>
    </sheetView>
  </sheetViews>
  <sheetFormatPr defaultColWidth="8.625" defaultRowHeight="12.75" customHeight="1"/>
  <cols>
    <col min="1" max="4" width="35.625" customWidth="1"/>
  </cols>
  <sheetData>
    <row r="1" spans="1:4" ht="15" customHeight="1">
      <c r="A1" s="22"/>
      <c r="B1" s="1"/>
      <c r="C1" s="1"/>
      <c r="D1" s="1" t="s">
        <v>103</v>
      </c>
    </row>
    <row r="2" spans="1:4" ht="41.25" customHeight="1">
      <c r="A2" s="96" t="str">
        <f>"2026"&amp;"年部门财政拨款收支预算总表"</f>
        <v>2026年部门财政拨款收支预算总表</v>
      </c>
      <c r="B2" s="97"/>
      <c r="C2" s="97"/>
      <c r="D2" s="97"/>
    </row>
    <row r="3" spans="1:4" ht="17.25" customHeight="1">
      <c r="A3" s="98" t="str">
        <f>"单位名称："&amp;"昆明市官渡区云南师范大学实验中学巫家坝学校"</f>
        <v>单位名称：昆明市官渡区云南师范大学实验中学巫家坝学校</v>
      </c>
      <c r="B3" s="99"/>
      <c r="D3" s="1" t="s">
        <v>1</v>
      </c>
    </row>
    <row r="4" spans="1:4" ht="17.25" customHeight="1">
      <c r="A4" s="100" t="s">
        <v>2</v>
      </c>
      <c r="B4" s="101"/>
      <c r="C4" s="100" t="s">
        <v>3</v>
      </c>
      <c r="D4" s="101"/>
    </row>
    <row r="5" spans="1:4" ht="18.75" customHeight="1">
      <c r="A5" s="4" t="s">
        <v>4</v>
      </c>
      <c r="B5" s="4" t="s">
        <v>5</v>
      </c>
      <c r="C5" s="4" t="s">
        <v>6</v>
      </c>
      <c r="D5" s="4" t="s">
        <v>5</v>
      </c>
    </row>
    <row r="6" spans="1:4" ht="16.5" customHeight="1">
      <c r="A6" s="5" t="s">
        <v>104</v>
      </c>
      <c r="B6" s="6">
        <v>5279118.8</v>
      </c>
      <c r="C6" s="5" t="s">
        <v>105</v>
      </c>
      <c r="D6" s="6">
        <v>5290510.47</v>
      </c>
    </row>
    <row r="7" spans="1:4" ht="16.5" customHeight="1">
      <c r="A7" s="5" t="s">
        <v>106</v>
      </c>
      <c r="B7" s="6">
        <v>5279118.8</v>
      </c>
      <c r="C7" s="5" t="s">
        <v>107</v>
      </c>
      <c r="D7" s="6"/>
    </row>
    <row r="8" spans="1:4" ht="16.5" customHeight="1">
      <c r="A8" s="5" t="s">
        <v>108</v>
      </c>
      <c r="B8" s="6"/>
      <c r="C8" s="5" t="s">
        <v>109</v>
      </c>
      <c r="D8" s="6"/>
    </row>
    <row r="9" spans="1:4" ht="16.5" customHeight="1">
      <c r="A9" s="5" t="s">
        <v>110</v>
      </c>
      <c r="B9" s="6"/>
      <c r="C9" s="5" t="s">
        <v>111</v>
      </c>
      <c r="D9" s="6"/>
    </row>
    <row r="10" spans="1:4" ht="16.5" customHeight="1">
      <c r="A10" s="5" t="s">
        <v>112</v>
      </c>
      <c r="B10" s="6">
        <v>11391.67</v>
      </c>
      <c r="C10" s="5" t="s">
        <v>113</v>
      </c>
      <c r="D10" s="6"/>
    </row>
    <row r="11" spans="1:4" ht="16.5" customHeight="1">
      <c r="A11" s="5" t="s">
        <v>106</v>
      </c>
      <c r="B11" s="6">
        <v>11391.67</v>
      </c>
      <c r="C11" s="5" t="s">
        <v>114</v>
      </c>
      <c r="D11" s="6">
        <v>5290510.47</v>
      </c>
    </row>
    <row r="12" spans="1:4" ht="16.5" customHeight="1">
      <c r="A12" s="9" t="s">
        <v>108</v>
      </c>
      <c r="B12" s="6"/>
      <c r="C12" s="23" t="s">
        <v>115</v>
      </c>
      <c r="D12" s="6"/>
    </row>
    <row r="13" spans="1:4" ht="16.5" customHeight="1">
      <c r="A13" s="9" t="s">
        <v>110</v>
      </c>
      <c r="B13" s="6"/>
      <c r="C13" s="23" t="s">
        <v>116</v>
      </c>
      <c r="D13" s="6"/>
    </row>
    <row r="14" spans="1:4" ht="16.5" customHeight="1">
      <c r="A14" s="10"/>
      <c r="B14" s="6"/>
      <c r="C14" s="23" t="s">
        <v>117</v>
      </c>
      <c r="D14" s="6"/>
    </row>
    <row r="15" spans="1:4" ht="16.5" customHeight="1">
      <c r="A15" s="10"/>
      <c r="B15" s="6"/>
      <c r="C15" s="23" t="s">
        <v>118</v>
      </c>
      <c r="D15" s="6"/>
    </row>
    <row r="16" spans="1:4" ht="16.5" customHeight="1">
      <c r="A16" s="10"/>
      <c r="B16" s="6"/>
      <c r="C16" s="23" t="s">
        <v>119</v>
      </c>
      <c r="D16" s="6"/>
    </row>
    <row r="17" spans="1:4" ht="16.5" customHeight="1">
      <c r="A17" s="10"/>
      <c r="B17" s="6"/>
      <c r="C17" s="23" t="s">
        <v>120</v>
      </c>
      <c r="D17" s="6"/>
    </row>
    <row r="18" spans="1:4" ht="16.5" customHeight="1">
      <c r="A18" s="10"/>
      <c r="B18" s="6"/>
      <c r="C18" s="23" t="s">
        <v>121</v>
      </c>
      <c r="D18" s="6"/>
    </row>
    <row r="19" spans="1:4" ht="16.5" customHeight="1">
      <c r="A19" s="10"/>
      <c r="B19" s="6"/>
      <c r="C19" s="23" t="s">
        <v>122</v>
      </c>
      <c r="D19" s="6"/>
    </row>
    <row r="20" spans="1:4" ht="16.5" customHeight="1">
      <c r="A20" s="10"/>
      <c r="B20" s="6"/>
      <c r="C20" s="23" t="s">
        <v>123</v>
      </c>
      <c r="D20" s="6"/>
    </row>
    <row r="21" spans="1:4" ht="16.5" customHeight="1">
      <c r="A21" s="10"/>
      <c r="B21" s="6"/>
      <c r="C21" s="23" t="s">
        <v>124</v>
      </c>
      <c r="D21" s="6"/>
    </row>
    <row r="22" spans="1:4" ht="16.5" customHeight="1">
      <c r="A22" s="10"/>
      <c r="B22" s="6"/>
      <c r="C22" s="23" t="s">
        <v>125</v>
      </c>
      <c r="D22" s="6"/>
    </row>
    <row r="23" spans="1:4" ht="16.5" customHeight="1">
      <c r="A23" s="10"/>
      <c r="B23" s="6"/>
      <c r="C23" s="23" t="s">
        <v>126</v>
      </c>
      <c r="D23" s="6"/>
    </row>
    <row r="24" spans="1:4" ht="16.5" customHeight="1">
      <c r="A24" s="10"/>
      <c r="B24" s="6"/>
      <c r="C24" s="23" t="s">
        <v>127</v>
      </c>
      <c r="D24" s="6"/>
    </row>
    <row r="25" spans="1:4" ht="16.5" customHeight="1">
      <c r="A25" s="10"/>
      <c r="B25" s="6"/>
      <c r="C25" s="23" t="s">
        <v>128</v>
      </c>
      <c r="D25" s="6"/>
    </row>
    <row r="26" spans="1:4" ht="16.5" customHeight="1">
      <c r="A26" s="10"/>
      <c r="B26" s="6"/>
      <c r="C26" s="23" t="s">
        <v>129</v>
      </c>
      <c r="D26" s="6"/>
    </row>
    <row r="27" spans="1:4" ht="16.5" customHeight="1">
      <c r="A27" s="10"/>
      <c r="B27" s="6"/>
      <c r="C27" s="23" t="s">
        <v>130</v>
      </c>
      <c r="D27" s="6"/>
    </row>
    <row r="28" spans="1:4" ht="16.5" customHeight="1">
      <c r="A28" s="10"/>
      <c r="B28" s="6"/>
      <c r="C28" s="23" t="s">
        <v>131</v>
      </c>
      <c r="D28" s="6"/>
    </row>
    <row r="29" spans="1:4" ht="16.5" customHeight="1">
      <c r="A29" s="10"/>
      <c r="B29" s="6"/>
      <c r="C29" s="23" t="s">
        <v>132</v>
      </c>
      <c r="D29" s="6"/>
    </row>
    <row r="30" spans="1:4" ht="16.5" customHeight="1">
      <c r="A30" s="10"/>
      <c r="B30" s="6"/>
      <c r="C30" s="23" t="s">
        <v>133</v>
      </c>
      <c r="D30" s="6"/>
    </row>
    <row r="31" spans="1:4" ht="16.5" customHeight="1">
      <c r="A31" s="10"/>
      <c r="B31" s="6"/>
      <c r="C31" s="9" t="s">
        <v>134</v>
      </c>
      <c r="D31" s="6"/>
    </row>
    <row r="32" spans="1:4" ht="16.5" customHeight="1">
      <c r="A32" s="10"/>
      <c r="B32" s="6"/>
      <c r="C32" s="9" t="s">
        <v>135</v>
      </c>
      <c r="D32" s="6"/>
    </row>
    <row r="33" spans="1:4" ht="16.5" customHeight="1">
      <c r="A33" s="10"/>
      <c r="B33" s="6"/>
      <c r="C33" s="24" t="s">
        <v>136</v>
      </c>
      <c r="D33" s="6"/>
    </row>
    <row r="34" spans="1:4" ht="15" customHeight="1">
      <c r="A34" s="11" t="s">
        <v>50</v>
      </c>
      <c r="B34" s="25">
        <v>5290510.47</v>
      </c>
      <c r="C34" s="11" t="s">
        <v>51</v>
      </c>
      <c r="D34" s="25">
        <v>5290510.47</v>
      </c>
    </row>
  </sheetData>
  <mergeCells count="4">
    <mergeCell ref="A2:D2"/>
    <mergeCell ref="A4:B4"/>
    <mergeCell ref="C4:D4"/>
    <mergeCell ref="A3:B3"/>
  </mergeCells>
  <phoneticPr fontId="21"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2"/>
  <sheetViews>
    <sheetView showZeros="0" workbookViewId="0">
      <selection activeCell="C33" sqref="C33"/>
    </sheetView>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137</v>
      </c>
    </row>
    <row r="2" spans="1:7" ht="41.25" customHeight="1">
      <c r="A2" s="133" t="str">
        <f>"2026"&amp;"年一般公共预算支出预算表（按功能科目分类）"</f>
        <v>2026年一般公共预算支出预算表（按功能科目分类）</v>
      </c>
      <c r="B2" s="133"/>
      <c r="C2" s="133"/>
      <c r="D2" s="133"/>
      <c r="E2" s="133"/>
      <c r="F2" s="133"/>
      <c r="G2" s="133"/>
    </row>
    <row r="3" spans="1:7" ht="18" customHeight="1">
      <c r="A3" s="28" t="str">
        <f>"单位名称："&amp;"昆明市官渡区云南师范大学实验中学巫家坝学校"</f>
        <v>单位名称：昆明市官渡区云南师范大学实验中学巫家坝学校</v>
      </c>
      <c r="F3" s="29"/>
      <c r="G3" s="3" t="s">
        <v>1</v>
      </c>
    </row>
    <row r="4" spans="1:7" ht="20.25" customHeight="1">
      <c r="A4" s="134" t="s">
        <v>138</v>
      </c>
      <c r="B4" s="135"/>
      <c r="C4" s="143" t="s">
        <v>55</v>
      </c>
      <c r="D4" s="140" t="s">
        <v>75</v>
      </c>
      <c r="E4" s="141"/>
      <c r="F4" s="142"/>
      <c r="G4" s="138" t="s">
        <v>76</v>
      </c>
    </row>
    <row r="5" spans="1:7" ht="20.25" customHeight="1">
      <c r="A5" s="30" t="s">
        <v>72</v>
      </c>
      <c r="B5" s="30" t="s">
        <v>73</v>
      </c>
      <c r="C5" s="144"/>
      <c r="D5" s="32" t="s">
        <v>57</v>
      </c>
      <c r="E5" s="32" t="s">
        <v>139</v>
      </c>
      <c r="F5" s="32" t="s">
        <v>140</v>
      </c>
      <c r="G5" s="139"/>
    </row>
    <row r="6" spans="1:7" ht="15" customHeight="1">
      <c r="A6" s="33" t="s">
        <v>82</v>
      </c>
      <c r="B6" s="33" t="s">
        <v>83</v>
      </c>
      <c r="C6" s="33" t="s">
        <v>84</v>
      </c>
      <c r="D6" s="33" t="s">
        <v>85</v>
      </c>
      <c r="E6" s="33" t="s">
        <v>86</v>
      </c>
      <c r="F6" s="33" t="s">
        <v>87</v>
      </c>
      <c r="G6" s="33" t="s">
        <v>88</v>
      </c>
    </row>
    <row r="7" spans="1:7" ht="18" customHeight="1">
      <c r="A7" s="24" t="s">
        <v>97</v>
      </c>
      <c r="B7" s="24" t="s">
        <v>98</v>
      </c>
      <c r="C7" s="6">
        <v>5290510.47</v>
      </c>
      <c r="D7" s="6">
        <v>5226899.92</v>
      </c>
      <c r="E7" s="6">
        <v>5074999.92</v>
      </c>
      <c r="F7" s="6">
        <v>151900</v>
      </c>
      <c r="G7" s="6">
        <v>63610.55</v>
      </c>
    </row>
    <row r="8" spans="1:7" ht="18" customHeight="1">
      <c r="A8" s="34" t="s">
        <v>99</v>
      </c>
      <c r="B8" s="34" t="s">
        <v>100</v>
      </c>
      <c r="C8" s="6">
        <v>5289202.47</v>
      </c>
      <c r="D8" s="6">
        <v>5226899.92</v>
      </c>
      <c r="E8" s="6">
        <v>5074999.92</v>
      </c>
      <c r="F8" s="6">
        <v>151900</v>
      </c>
      <c r="G8" s="6">
        <v>62302.55</v>
      </c>
    </row>
    <row r="9" spans="1:7" ht="18" customHeight="1">
      <c r="A9" s="35" t="s">
        <v>101</v>
      </c>
      <c r="B9" s="35" t="s">
        <v>102</v>
      </c>
      <c r="C9" s="6">
        <v>5289202.47</v>
      </c>
      <c r="D9" s="6">
        <v>5226899.92</v>
      </c>
      <c r="E9" s="6">
        <v>5074999.92</v>
      </c>
      <c r="F9" s="6">
        <v>151900</v>
      </c>
      <c r="G9" s="6">
        <v>62302.55</v>
      </c>
    </row>
    <row r="10" spans="1:7" ht="18" customHeight="1">
      <c r="A10" s="34" t="s">
        <v>141</v>
      </c>
      <c r="B10" s="34" t="s">
        <v>142</v>
      </c>
      <c r="C10" s="6">
        <v>1308</v>
      </c>
      <c r="D10" s="6"/>
      <c r="E10" s="6"/>
      <c r="F10" s="6"/>
      <c r="G10" s="6">
        <v>1308</v>
      </c>
    </row>
    <row r="11" spans="1:7" ht="18" customHeight="1">
      <c r="A11" s="35" t="s">
        <v>143</v>
      </c>
      <c r="B11" s="35" t="s">
        <v>144</v>
      </c>
      <c r="C11" s="6">
        <v>1308</v>
      </c>
      <c r="D11" s="6"/>
      <c r="E11" s="6"/>
      <c r="F11" s="6"/>
      <c r="G11" s="6">
        <v>1308</v>
      </c>
    </row>
    <row r="12" spans="1:7" ht="18" customHeight="1">
      <c r="A12" s="136" t="s">
        <v>145</v>
      </c>
      <c r="B12" s="137" t="s">
        <v>145</v>
      </c>
      <c r="C12" s="6">
        <v>5290510.47</v>
      </c>
      <c r="D12" s="6">
        <v>5226899.92</v>
      </c>
      <c r="E12" s="6">
        <v>5074999.92</v>
      </c>
      <c r="F12" s="6">
        <v>151900</v>
      </c>
      <c r="G12" s="6">
        <v>63610.55</v>
      </c>
    </row>
  </sheetData>
  <mergeCells count="6">
    <mergeCell ref="A2:G2"/>
    <mergeCell ref="A4:B4"/>
    <mergeCell ref="A12:B12"/>
    <mergeCell ref="G4:G5"/>
    <mergeCell ref="D4:F4"/>
    <mergeCell ref="C4:C5"/>
  </mergeCells>
  <phoneticPr fontId="21"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workbookViewId="0">
      <selection activeCell="C33" sqref="C33"/>
    </sheetView>
  </sheetViews>
  <sheetFormatPr defaultColWidth="10.375" defaultRowHeight="14.25" customHeight="1"/>
  <cols>
    <col min="1" max="6" width="28.125" customWidth="1"/>
  </cols>
  <sheetData>
    <row r="1" spans="1:6" ht="14.25" customHeight="1">
      <c r="A1" s="37"/>
      <c r="B1" s="37"/>
      <c r="C1" s="37"/>
      <c r="D1" s="37"/>
      <c r="E1" s="22"/>
      <c r="F1" s="38" t="s">
        <v>146</v>
      </c>
    </row>
    <row r="2" spans="1:6" ht="41.25" customHeight="1">
      <c r="A2" s="145" t="str">
        <f>"2026"&amp;"年一般公共预算“三公”经费支出预算表"</f>
        <v>2026年一般公共预算“三公”经费支出预算表</v>
      </c>
      <c r="B2" s="146"/>
      <c r="C2" s="146"/>
      <c r="D2" s="146"/>
      <c r="E2" s="147"/>
      <c r="F2" s="146"/>
    </row>
    <row r="3" spans="1:6" ht="14.25" customHeight="1">
      <c r="A3" s="148" t="str">
        <f>"单位名称："&amp;"昆明市官渡区云南师范大学实验中学巫家坝学校"</f>
        <v>单位名称：昆明市官渡区云南师范大学实验中学巫家坝学校</v>
      </c>
      <c r="B3" s="149"/>
      <c r="D3" s="37"/>
      <c r="E3" s="22"/>
      <c r="F3" s="2" t="s">
        <v>1</v>
      </c>
    </row>
    <row r="4" spans="1:6" ht="27" customHeight="1">
      <c r="A4" s="150" t="s">
        <v>147</v>
      </c>
      <c r="B4" s="150" t="s">
        <v>148</v>
      </c>
      <c r="C4" s="104" t="s">
        <v>149</v>
      </c>
      <c r="D4" s="150"/>
      <c r="E4" s="153"/>
      <c r="F4" s="150" t="s">
        <v>150</v>
      </c>
    </row>
    <row r="5" spans="1:6" ht="28.5" customHeight="1">
      <c r="A5" s="151"/>
      <c r="B5" s="152"/>
      <c r="C5" s="39" t="s">
        <v>57</v>
      </c>
      <c r="D5" s="39" t="s">
        <v>151</v>
      </c>
      <c r="E5" s="39" t="s">
        <v>152</v>
      </c>
      <c r="F5" s="154"/>
    </row>
    <row r="6" spans="1:6" ht="17.25" customHeight="1">
      <c r="A6" s="18" t="s">
        <v>82</v>
      </c>
      <c r="B6" s="18" t="s">
        <v>83</v>
      </c>
      <c r="C6" s="18" t="s">
        <v>84</v>
      </c>
      <c r="D6" s="18" t="s">
        <v>85</v>
      </c>
      <c r="E6" s="18" t="s">
        <v>86</v>
      </c>
      <c r="F6" s="18" t="s">
        <v>87</v>
      </c>
    </row>
    <row r="7" spans="1:6" ht="17.25" customHeight="1">
      <c r="A7" s="6"/>
      <c r="B7" s="6"/>
      <c r="C7" s="6"/>
      <c r="D7" s="6"/>
      <c r="E7" s="6"/>
      <c r="F7" s="6"/>
    </row>
    <row r="9" spans="1:6" ht="14.25" customHeight="1">
      <c r="A9" s="89" t="s">
        <v>322</v>
      </c>
    </row>
  </sheetData>
  <mergeCells count="6">
    <mergeCell ref="A2:F2"/>
    <mergeCell ref="A3:B3"/>
    <mergeCell ref="A4:A5"/>
    <mergeCell ref="B4:B5"/>
    <mergeCell ref="C4:E4"/>
    <mergeCell ref="F4:F5"/>
  </mergeCells>
  <phoneticPr fontId="21"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12"/>
  <sheetViews>
    <sheetView showZeros="0" workbookViewId="0">
      <selection activeCell="D26" sqref="D26"/>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6"/>
      <c r="C1" s="40"/>
      <c r="E1" s="41"/>
      <c r="F1" s="41"/>
      <c r="G1" s="41"/>
      <c r="H1" s="41"/>
      <c r="I1" s="42"/>
      <c r="J1" s="42"/>
      <c r="K1" s="42"/>
      <c r="L1" s="42"/>
      <c r="M1" s="42"/>
      <c r="N1" s="42"/>
      <c r="R1" s="42"/>
      <c r="V1" s="40"/>
      <c r="X1" s="43" t="s">
        <v>153</v>
      </c>
    </row>
    <row r="2" spans="1:24" ht="45.75" customHeight="1">
      <c r="A2" s="155" t="str">
        <f>"2026"&amp;"年部门基本支出预算表"</f>
        <v>2026年部门基本支出预算表</v>
      </c>
      <c r="B2" s="156"/>
      <c r="C2" s="155"/>
      <c r="D2" s="155"/>
      <c r="E2" s="155"/>
      <c r="F2" s="155"/>
      <c r="G2" s="155"/>
      <c r="H2" s="155"/>
      <c r="I2" s="155"/>
      <c r="J2" s="155"/>
      <c r="K2" s="155"/>
      <c r="L2" s="155"/>
      <c r="M2" s="155"/>
      <c r="N2" s="155"/>
      <c r="O2" s="156"/>
      <c r="P2" s="156"/>
      <c r="Q2" s="156"/>
      <c r="R2" s="155"/>
      <c r="S2" s="155"/>
      <c r="T2" s="155"/>
      <c r="U2" s="155"/>
      <c r="V2" s="155"/>
      <c r="W2" s="155"/>
      <c r="X2" s="155"/>
    </row>
    <row r="3" spans="1:24" ht="18.75" customHeight="1">
      <c r="A3" s="157" t="str">
        <f>"单位名称："&amp;"昆明市官渡区云南师范大学实验中学巫家坝学校"</f>
        <v>单位名称：昆明市官渡区云南师范大学实验中学巫家坝学校</v>
      </c>
      <c r="B3" s="158"/>
      <c r="C3" s="159"/>
      <c r="D3" s="159"/>
      <c r="E3" s="159"/>
      <c r="F3" s="159"/>
      <c r="G3" s="159"/>
      <c r="H3" s="159"/>
      <c r="I3" s="44"/>
      <c r="J3" s="44"/>
      <c r="K3" s="44"/>
      <c r="L3" s="44"/>
      <c r="M3" s="44"/>
      <c r="N3" s="44"/>
      <c r="O3" s="45"/>
      <c r="P3" s="45"/>
      <c r="Q3" s="45"/>
      <c r="R3" s="44"/>
      <c r="V3" s="40"/>
      <c r="X3" s="43" t="s">
        <v>1</v>
      </c>
    </row>
    <row r="4" spans="1:24" ht="18" customHeight="1">
      <c r="A4" s="160" t="s">
        <v>154</v>
      </c>
      <c r="B4" s="160" t="s">
        <v>155</v>
      </c>
      <c r="C4" s="160" t="s">
        <v>156</v>
      </c>
      <c r="D4" s="160" t="s">
        <v>157</v>
      </c>
      <c r="E4" s="160" t="s">
        <v>158</v>
      </c>
      <c r="F4" s="160" t="s">
        <v>323</v>
      </c>
      <c r="G4" s="160" t="s">
        <v>159</v>
      </c>
      <c r="H4" s="140" t="s">
        <v>160</v>
      </c>
      <c r="I4" s="165" t="s">
        <v>160</v>
      </c>
      <c r="J4" s="165"/>
      <c r="K4" s="165"/>
      <c r="L4" s="165"/>
      <c r="M4" s="165"/>
      <c r="N4" s="141"/>
      <c r="O4" s="141"/>
      <c r="P4" s="141"/>
      <c r="Q4" s="168" t="s">
        <v>61</v>
      </c>
      <c r="R4" s="165" t="s">
        <v>62</v>
      </c>
      <c r="S4" s="165"/>
      <c r="T4" s="165"/>
      <c r="U4" s="165"/>
      <c r="V4" s="165"/>
      <c r="W4" s="166"/>
    </row>
    <row r="5" spans="1:24" ht="18" customHeight="1">
      <c r="A5" s="162"/>
      <c r="B5" s="161"/>
      <c r="C5" s="164"/>
      <c r="D5" s="164"/>
      <c r="E5" s="164"/>
      <c r="F5" s="164"/>
      <c r="G5" s="164"/>
      <c r="H5" s="143" t="s">
        <v>161</v>
      </c>
      <c r="I5" s="140" t="s">
        <v>58</v>
      </c>
      <c r="J5" s="165"/>
      <c r="K5" s="165"/>
      <c r="L5" s="165"/>
      <c r="M5" s="166"/>
      <c r="N5" s="170" t="s">
        <v>162</v>
      </c>
      <c r="O5" s="141"/>
      <c r="P5" s="142"/>
      <c r="Q5" s="160" t="s">
        <v>61</v>
      </c>
      <c r="R5" s="140" t="s">
        <v>62</v>
      </c>
      <c r="S5" s="168" t="s">
        <v>64</v>
      </c>
      <c r="T5" s="165" t="s">
        <v>62</v>
      </c>
      <c r="U5" s="168" t="s">
        <v>66</v>
      </c>
      <c r="V5" s="168" t="s">
        <v>67</v>
      </c>
      <c r="W5" s="169" t="s">
        <v>68</v>
      </c>
    </row>
    <row r="6" spans="1:24" ht="19.5" customHeight="1">
      <c r="A6" s="162"/>
      <c r="B6" s="162"/>
      <c r="C6" s="162"/>
      <c r="D6" s="162"/>
      <c r="E6" s="162"/>
      <c r="F6" s="162"/>
      <c r="G6" s="162"/>
      <c r="H6" s="162"/>
      <c r="I6" s="171" t="s">
        <v>163</v>
      </c>
      <c r="J6" s="160" t="s">
        <v>164</v>
      </c>
      <c r="K6" s="160" t="s">
        <v>165</v>
      </c>
      <c r="L6" s="160" t="s">
        <v>166</v>
      </c>
      <c r="M6" s="160" t="s">
        <v>167</v>
      </c>
      <c r="N6" s="160" t="s">
        <v>58</v>
      </c>
      <c r="O6" s="160" t="s">
        <v>59</v>
      </c>
      <c r="P6" s="160" t="s">
        <v>60</v>
      </c>
      <c r="Q6" s="162"/>
      <c r="R6" s="160" t="s">
        <v>57</v>
      </c>
      <c r="S6" s="160" t="s">
        <v>64</v>
      </c>
      <c r="T6" s="160" t="s">
        <v>168</v>
      </c>
      <c r="U6" s="160" t="s">
        <v>66</v>
      </c>
      <c r="V6" s="160" t="s">
        <v>67</v>
      </c>
      <c r="W6" s="160" t="s">
        <v>68</v>
      </c>
    </row>
    <row r="7" spans="1:24" ht="37.5" customHeight="1">
      <c r="A7" s="144"/>
      <c r="B7" s="163"/>
      <c r="C7" s="163"/>
      <c r="D7" s="163"/>
      <c r="E7" s="163"/>
      <c r="F7" s="163"/>
      <c r="G7" s="163"/>
      <c r="H7" s="163"/>
      <c r="I7" s="172" t="s">
        <v>57</v>
      </c>
      <c r="J7" s="167" t="s">
        <v>169</v>
      </c>
      <c r="K7" s="167" t="s">
        <v>165</v>
      </c>
      <c r="L7" s="167" t="s">
        <v>166</v>
      </c>
      <c r="M7" s="167" t="s">
        <v>167</v>
      </c>
      <c r="N7" s="167" t="s">
        <v>165</v>
      </c>
      <c r="O7" s="167" t="s">
        <v>166</v>
      </c>
      <c r="P7" s="167" t="s">
        <v>167</v>
      </c>
      <c r="Q7" s="167" t="s">
        <v>61</v>
      </c>
      <c r="R7" s="167" t="s">
        <v>57</v>
      </c>
      <c r="S7" s="167" t="s">
        <v>64</v>
      </c>
      <c r="T7" s="167" t="s">
        <v>168</v>
      </c>
      <c r="U7" s="167" t="s">
        <v>66</v>
      </c>
      <c r="V7" s="167" t="s">
        <v>67</v>
      </c>
      <c r="W7" s="167" t="s">
        <v>68</v>
      </c>
    </row>
    <row r="8" spans="1:24" ht="14.25" customHeight="1">
      <c r="A8" s="48">
        <v>2</v>
      </c>
      <c r="B8" s="48">
        <v>3</v>
      </c>
      <c r="C8" s="48">
        <v>4</v>
      </c>
      <c r="D8" s="48">
        <v>5</v>
      </c>
      <c r="E8" s="48">
        <v>6</v>
      </c>
      <c r="F8" s="48">
        <v>7</v>
      </c>
      <c r="G8" s="48">
        <v>8</v>
      </c>
      <c r="H8" s="48">
        <v>9</v>
      </c>
      <c r="I8" s="48">
        <v>10</v>
      </c>
      <c r="J8" s="48">
        <v>11</v>
      </c>
      <c r="K8" s="48">
        <v>12</v>
      </c>
      <c r="L8" s="48">
        <v>13</v>
      </c>
      <c r="M8" s="48">
        <v>14</v>
      </c>
      <c r="N8" s="48">
        <v>15</v>
      </c>
      <c r="O8" s="48">
        <v>16</v>
      </c>
      <c r="P8" s="48">
        <v>17</v>
      </c>
      <c r="Q8" s="48">
        <v>18</v>
      </c>
      <c r="R8" s="48">
        <v>19</v>
      </c>
      <c r="S8" s="48">
        <v>20</v>
      </c>
      <c r="T8" s="48">
        <v>21</v>
      </c>
      <c r="U8" s="48">
        <v>22</v>
      </c>
      <c r="V8" s="48">
        <v>23</v>
      </c>
      <c r="W8" s="48">
        <v>24</v>
      </c>
    </row>
    <row r="9" spans="1:24" ht="20.25" customHeight="1">
      <c r="A9" s="9" t="s">
        <v>70</v>
      </c>
      <c r="B9" s="9" t="s">
        <v>170</v>
      </c>
      <c r="C9" s="9" t="s">
        <v>171</v>
      </c>
      <c r="D9" s="9" t="s">
        <v>101</v>
      </c>
      <c r="E9" s="9" t="s">
        <v>102</v>
      </c>
      <c r="F9" s="9" t="s">
        <v>172</v>
      </c>
      <c r="G9" s="9" t="s">
        <v>173</v>
      </c>
      <c r="H9" s="6">
        <v>874999.92</v>
      </c>
      <c r="I9" s="6">
        <v>874999.92</v>
      </c>
      <c r="J9" s="6"/>
      <c r="K9" s="6"/>
      <c r="L9" s="6">
        <v>874999.92</v>
      </c>
      <c r="M9" s="6"/>
      <c r="N9" s="6"/>
      <c r="O9" s="6"/>
      <c r="P9" s="6"/>
      <c r="Q9" s="6"/>
      <c r="R9" s="6"/>
      <c r="S9" s="6"/>
      <c r="T9" s="6"/>
      <c r="U9" s="6"/>
      <c r="V9" s="6"/>
      <c r="W9" s="6"/>
    </row>
    <row r="10" spans="1:24" ht="20.25" customHeight="1">
      <c r="A10" s="9" t="s">
        <v>70</v>
      </c>
      <c r="B10" s="9" t="s">
        <v>170</v>
      </c>
      <c r="C10" s="9" t="s">
        <v>171</v>
      </c>
      <c r="D10" s="9" t="s">
        <v>101</v>
      </c>
      <c r="E10" s="9" t="s">
        <v>102</v>
      </c>
      <c r="F10" s="9" t="s">
        <v>172</v>
      </c>
      <c r="G10" s="9" t="s">
        <v>173</v>
      </c>
      <c r="H10" s="6">
        <v>4200000</v>
      </c>
      <c r="I10" s="6">
        <v>4200000</v>
      </c>
      <c r="J10" s="49"/>
      <c r="K10" s="49"/>
      <c r="L10" s="6">
        <v>4200000</v>
      </c>
      <c r="M10" s="49"/>
      <c r="N10" s="6"/>
      <c r="O10" s="6"/>
      <c r="P10" s="6"/>
      <c r="Q10" s="6"/>
      <c r="R10" s="6"/>
      <c r="S10" s="6"/>
      <c r="T10" s="6"/>
      <c r="U10" s="6"/>
      <c r="V10" s="6"/>
      <c r="W10" s="6"/>
    </row>
    <row r="11" spans="1:24" ht="20.25" customHeight="1">
      <c r="A11" s="9" t="s">
        <v>70</v>
      </c>
      <c r="B11" s="9" t="s">
        <v>174</v>
      </c>
      <c r="C11" s="9" t="s">
        <v>175</v>
      </c>
      <c r="D11" s="9" t="s">
        <v>101</v>
      </c>
      <c r="E11" s="9" t="s">
        <v>102</v>
      </c>
      <c r="F11" s="9" t="s">
        <v>176</v>
      </c>
      <c r="G11" s="9" t="s">
        <v>177</v>
      </c>
      <c r="H11" s="6">
        <v>151900</v>
      </c>
      <c r="I11" s="6">
        <v>151900</v>
      </c>
      <c r="J11" s="49"/>
      <c r="K11" s="49"/>
      <c r="L11" s="6">
        <v>151900</v>
      </c>
      <c r="M11" s="49"/>
      <c r="N11" s="6"/>
      <c r="O11" s="6"/>
      <c r="P11" s="6"/>
      <c r="Q11" s="6"/>
      <c r="R11" s="6"/>
      <c r="S11" s="6"/>
      <c r="T11" s="6"/>
      <c r="U11" s="6"/>
      <c r="V11" s="6"/>
      <c r="W11" s="6"/>
    </row>
    <row r="12" spans="1:24" ht="17.25" customHeight="1">
      <c r="A12" s="173" t="s">
        <v>145</v>
      </c>
      <c r="B12" s="106"/>
      <c r="C12" s="106"/>
      <c r="D12" s="106"/>
      <c r="E12" s="106"/>
      <c r="F12" s="106"/>
      <c r="G12" s="108"/>
      <c r="H12" s="6">
        <v>5226899.92</v>
      </c>
      <c r="I12" s="6">
        <v>5226899.92</v>
      </c>
      <c r="J12" s="6"/>
      <c r="K12" s="6"/>
      <c r="L12" s="6">
        <v>5226899.92</v>
      </c>
      <c r="M12" s="6"/>
      <c r="N12" s="6"/>
      <c r="O12" s="6"/>
      <c r="P12" s="6"/>
      <c r="Q12" s="6"/>
      <c r="R12" s="6"/>
      <c r="S12" s="6"/>
      <c r="T12" s="6"/>
      <c r="U12" s="6"/>
      <c r="V12" s="6"/>
      <c r="W12" s="6"/>
    </row>
  </sheetData>
  <mergeCells count="30">
    <mergeCell ref="W6:W7"/>
    <mergeCell ref="N6:N7"/>
    <mergeCell ref="O6:O7"/>
    <mergeCell ref="A12:G12"/>
    <mergeCell ref="R6:R7"/>
    <mergeCell ref="S6:S7"/>
    <mergeCell ref="T6:T7"/>
    <mergeCell ref="U6:U7"/>
    <mergeCell ref="V6:V7"/>
    <mergeCell ref="H5:H7"/>
    <mergeCell ref="J6:J7"/>
    <mergeCell ref="K6:K7"/>
    <mergeCell ref="L6:L7"/>
    <mergeCell ref="M6:M7"/>
    <mergeCell ref="A2:X2"/>
    <mergeCell ref="A3:H3"/>
    <mergeCell ref="B4:B7"/>
    <mergeCell ref="C4:C7"/>
    <mergeCell ref="D4:D7"/>
    <mergeCell ref="E4:E7"/>
    <mergeCell ref="F4:F7"/>
    <mergeCell ref="G4:G7"/>
    <mergeCell ref="I5:M5"/>
    <mergeCell ref="Q5:Q7"/>
    <mergeCell ref="R5:W5"/>
    <mergeCell ref="P6:P7"/>
    <mergeCell ref="N5:P5"/>
    <mergeCell ref="A4:A7"/>
    <mergeCell ref="I6:I7"/>
    <mergeCell ref="H4:W4"/>
  </mergeCells>
  <phoneticPr fontId="21"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3"/>
  <sheetViews>
    <sheetView showZeros="0" topLeftCell="A7" workbookViewId="0">
      <selection activeCell="D29" sqref="D29"/>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50"/>
      <c r="F1" s="50"/>
      <c r="G1" s="50"/>
      <c r="H1" s="50"/>
      <c r="U1" s="26"/>
      <c r="W1" s="3" t="s">
        <v>178</v>
      </c>
    </row>
    <row r="2" spans="1:23" ht="46.5" customHeight="1">
      <c r="A2" s="156" t="str">
        <f>"2026"&amp;"年部门项目支出预算表"</f>
        <v>2026年部门项目支出预算表</v>
      </c>
      <c r="B2" s="156"/>
      <c r="C2" s="156"/>
      <c r="D2" s="156"/>
      <c r="E2" s="156"/>
      <c r="F2" s="156"/>
      <c r="G2" s="156"/>
      <c r="H2" s="156"/>
      <c r="I2" s="156"/>
      <c r="J2" s="156"/>
      <c r="K2" s="156"/>
      <c r="L2" s="156"/>
      <c r="M2" s="156"/>
      <c r="N2" s="156"/>
      <c r="O2" s="156"/>
      <c r="P2" s="156"/>
      <c r="Q2" s="156"/>
      <c r="R2" s="156"/>
      <c r="S2" s="156"/>
      <c r="T2" s="156"/>
      <c r="U2" s="156"/>
      <c r="V2" s="156"/>
      <c r="W2" s="156"/>
    </row>
    <row r="3" spans="1:23" ht="13.5" customHeight="1">
      <c r="A3" s="157" t="str">
        <f>"单位名称："&amp;"昆明市官渡区云南师范大学实验中学巫家坝学校"</f>
        <v>单位名称：昆明市官渡区云南师范大学实验中学巫家坝学校</v>
      </c>
      <c r="B3" s="158"/>
      <c r="C3" s="158"/>
      <c r="D3" s="158"/>
      <c r="E3" s="158"/>
      <c r="F3" s="158"/>
      <c r="G3" s="158"/>
      <c r="H3" s="158"/>
      <c r="I3" s="45"/>
      <c r="J3" s="45"/>
      <c r="K3" s="45"/>
      <c r="L3" s="45"/>
      <c r="M3" s="45"/>
      <c r="N3" s="45"/>
      <c r="O3" s="45"/>
      <c r="P3" s="45"/>
      <c r="Q3" s="45"/>
      <c r="U3" s="26"/>
      <c r="W3" s="51" t="s">
        <v>1</v>
      </c>
    </row>
    <row r="4" spans="1:23" ht="21.75" customHeight="1">
      <c r="A4" s="160" t="s">
        <v>179</v>
      </c>
      <c r="B4" s="174" t="s">
        <v>155</v>
      </c>
      <c r="C4" s="160" t="s">
        <v>156</v>
      </c>
      <c r="D4" s="160" t="s">
        <v>180</v>
      </c>
      <c r="E4" s="174" t="s">
        <v>157</v>
      </c>
      <c r="F4" s="174" t="s">
        <v>158</v>
      </c>
      <c r="G4" s="174" t="s">
        <v>181</v>
      </c>
      <c r="H4" s="174" t="s">
        <v>182</v>
      </c>
      <c r="I4" s="180" t="s">
        <v>55</v>
      </c>
      <c r="J4" s="170" t="s">
        <v>183</v>
      </c>
      <c r="K4" s="141"/>
      <c r="L4" s="141"/>
      <c r="M4" s="142"/>
      <c r="N4" s="170" t="s">
        <v>162</v>
      </c>
      <c r="O4" s="141"/>
      <c r="P4" s="142"/>
      <c r="Q4" s="174" t="s">
        <v>61</v>
      </c>
      <c r="R4" s="170" t="s">
        <v>62</v>
      </c>
      <c r="S4" s="141"/>
      <c r="T4" s="141"/>
      <c r="U4" s="141"/>
      <c r="V4" s="141"/>
      <c r="W4" s="142"/>
    </row>
    <row r="5" spans="1:23" ht="21.75" customHeight="1">
      <c r="A5" s="164"/>
      <c r="B5" s="162"/>
      <c r="C5" s="164"/>
      <c r="D5" s="164"/>
      <c r="E5" s="175"/>
      <c r="F5" s="175"/>
      <c r="G5" s="175"/>
      <c r="H5" s="175"/>
      <c r="I5" s="162"/>
      <c r="J5" s="178" t="s">
        <v>58</v>
      </c>
      <c r="K5" s="138"/>
      <c r="L5" s="174" t="s">
        <v>59</v>
      </c>
      <c r="M5" s="174" t="s">
        <v>60</v>
      </c>
      <c r="N5" s="174" t="s">
        <v>58</v>
      </c>
      <c r="O5" s="174" t="s">
        <v>59</v>
      </c>
      <c r="P5" s="174" t="s">
        <v>60</v>
      </c>
      <c r="Q5" s="175"/>
      <c r="R5" s="174" t="s">
        <v>57</v>
      </c>
      <c r="S5" s="174" t="s">
        <v>64</v>
      </c>
      <c r="T5" s="174" t="s">
        <v>168</v>
      </c>
      <c r="U5" s="174" t="s">
        <v>66</v>
      </c>
      <c r="V5" s="174" t="s">
        <v>67</v>
      </c>
      <c r="W5" s="174" t="s">
        <v>68</v>
      </c>
    </row>
    <row r="6" spans="1:23" ht="21" customHeight="1">
      <c r="A6" s="162"/>
      <c r="B6" s="162"/>
      <c r="C6" s="162"/>
      <c r="D6" s="162"/>
      <c r="E6" s="162"/>
      <c r="F6" s="162"/>
      <c r="G6" s="162"/>
      <c r="H6" s="162"/>
      <c r="I6" s="162"/>
      <c r="J6" s="179" t="s">
        <v>57</v>
      </c>
      <c r="K6" s="139"/>
      <c r="L6" s="162"/>
      <c r="M6" s="162"/>
      <c r="N6" s="162"/>
      <c r="O6" s="162"/>
      <c r="P6" s="162"/>
      <c r="Q6" s="162"/>
      <c r="R6" s="162"/>
      <c r="S6" s="162"/>
      <c r="T6" s="162"/>
      <c r="U6" s="162"/>
      <c r="V6" s="162"/>
      <c r="W6" s="162"/>
    </row>
    <row r="7" spans="1:23" ht="39.75" customHeight="1">
      <c r="A7" s="167"/>
      <c r="B7" s="144"/>
      <c r="C7" s="167"/>
      <c r="D7" s="167"/>
      <c r="E7" s="176"/>
      <c r="F7" s="176"/>
      <c r="G7" s="176"/>
      <c r="H7" s="176"/>
      <c r="I7" s="144"/>
      <c r="J7" s="53" t="s">
        <v>57</v>
      </c>
      <c r="K7" s="53" t="s">
        <v>184</v>
      </c>
      <c r="L7" s="176"/>
      <c r="M7" s="176"/>
      <c r="N7" s="176"/>
      <c r="O7" s="176"/>
      <c r="P7" s="176"/>
      <c r="Q7" s="176"/>
      <c r="R7" s="176"/>
      <c r="S7" s="176"/>
      <c r="T7" s="176"/>
      <c r="U7" s="144"/>
      <c r="V7" s="176"/>
      <c r="W7" s="176"/>
    </row>
    <row r="8" spans="1:23" ht="15" customHeight="1">
      <c r="A8" s="54">
        <v>1</v>
      </c>
      <c r="B8" s="54">
        <v>2</v>
      </c>
      <c r="C8" s="54">
        <v>3</v>
      </c>
      <c r="D8" s="54">
        <v>4</v>
      </c>
      <c r="E8" s="54">
        <v>5</v>
      </c>
      <c r="F8" s="54">
        <v>6</v>
      </c>
      <c r="G8" s="54">
        <v>7</v>
      </c>
      <c r="H8" s="54">
        <v>8</v>
      </c>
      <c r="I8" s="54">
        <v>9</v>
      </c>
      <c r="J8" s="54">
        <v>10</v>
      </c>
      <c r="K8" s="54">
        <v>11</v>
      </c>
      <c r="L8" s="48">
        <v>12</v>
      </c>
      <c r="M8" s="48">
        <v>13</v>
      </c>
      <c r="N8" s="48">
        <v>14</v>
      </c>
      <c r="O8" s="48">
        <v>15</v>
      </c>
      <c r="P8" s="48">
        <v>16</v>
      </c>
      <c r="Q8" s="48">
        <v>17</v>
      </c>
      <c r="R8" s="48">
        <v>18</v>
      </c>
      <c r="S8" s="48">
        <v>19</v>
      </c>
      <c r="T8" s="48">
        <v>20</v>
      </c>
      <c r="U8" s="54">
        <v>21</v>
      </c>
      <c r="V8" s="48">
        <v>22</v>
      </c>
      <c r="W8" s="54">
        <v>23</v>
      </c>
    </row>
    <row r="9" spans="1:23" ht="21.75" customHeight="1">
      <c r="A9" s="23" t="s">
        <v>185</v>
      </c>
      <c r="B9" s="23" t="s">
        <v>186</v>
      </c>
      <c r="C9" s="23" t="s">
        <v>187</v>
      </c>
      <c r="D9" s="23" t="s">
        <v>70</v>
      </c>
      <c r="E9" s="23" t="s">
        <v>101</v>
      </c>
      <c r="F9" s="23" t="s">
        <v>102</v>
      </c>
      <c r="G9" s="23" t="s">
        <v>176</v>
      </c>
      <c r="H9" s="23" t="s">
        <v>177</v>
      </c>
      <c r="I9" s="6">
        <v>9286.67</v>
      </c>
      <c r="J9" s="6"/>
      <c r="K9" s="6"/>
      <c r="L9" s="6"/>
      <c r="M9" s="6"/>
      <c r="N9" s="6">
        <v>9286.67</v>
      </c>
      <c r="O9" s="6"/>
      <c r="P9" s="6"/>
      <c r="Q9" s="6"/>
      <c r="R9" s="6"/>
      <c r="S9" s="6"/>
      <c r="T9" s="6"/>
      <c r="U9" s="6"/>
      <c r="V9" s="6"/>
      <c r="W9" s="6"/>
    </row>
    <row r="10" spans="1:23" ht="21.75" customHeight="1">
      <c r="A10" s="23" t="s">
        <v>185</v>
      </c>
      <c r="B10" s="23" t="s">
        <v>188</v>
      </c>
      <c r="C10" s="23" t="s">
        <v>189</v>
      </c>
      <c r="D10" s="23" t="s">
        <v>70</v>
      </c>
      <c r="E10" s="23" t="s">
        <v>143</v>
      </c>
      <c r="F10" s="23" t="s">
        <v>144</v>
      </c>
      <c r="G10" s="23" t="s">
        <v>176</v>
      </c>
      <c r="H10" s="23" t="s">
        <v>177</v>
      </c>
      <c r="I10" s="6">
        <v>100</v>
      </c>
      <c r="J10" s="6"/>
      <c r="K10" s="6"/>
      <c r="L10" s="6"/>
      <c r="M10" s="6"/>
      <c r="N10" s="6">
        <v>100</v>
      </c>
      <c r="O10" s="6"/>
      <c r="P10" s="6"/>
      <c r="Q10" s="6"/>
      <c r="R10" s="6"/>
      <c r="S10" s="6"/>
      <c r="T10" s="6"/>
      <c r="U10" s="6"/>
      <c r="V10" s="6"/>
      <c r="W10" s="6"/>
    </row>
    <row r="11" spans="1:23" ht="21.75" customHeight="1">
      <c r="A11" s="23" t="s">
        <v>185</v>
      </c>
      <c r="B11" s="23" t="s">
        <v>190</v>
      </c>
      <c r="C11" s="23" t="s">
        <v>191</v>
      </c>
      <c r="D11" s="23" t="s">
        <v>70</v>
      </c>
      <c r="E11" s="23" t="s">
        <v>143</v>
      </c>
      <c r="F11" s="23" t="s">
        <v>144</v>
      </c>
      <c r="G11" s="23" t="s">
        <v>176</v>
      </c>
      <c r="H11" s="23" t="s">
        <v>177</v>
      </c>
      <c r="I11" s="6">
        <v>144</v>
      </c>
      <c r="J11" s="6"/>
      <c r="K11" s="6"/>
      <c r="L11" s="6"/>
      <c r="M11" s="6"/>
      <c r="N11" s="6">
        <v>144</v>
      </c>
      <c r="O11" s="6"/>
      <c r="P11" s="6"/>
      <c r="Q11" s="6"/>
      <c r="R11" s="6"/>
      <c r="S11" s="6"/>
      <c r="T11" s="6"/>
      <c r="U11" s="6"/>
      <c r="V11" s="6"/>
      <c r="W11" s="6"/>
    </row>
    <row r="12" spans="1:23" ht="21.75" customHeight="1">
      <c r="A12" s="23" t="s">
        <v>185</v>
      </c>
      <c r="B12" s="23" t="s">
        <v>192</v>
      </c>
      <c r="C12" s="23" t="s">
        <v>193</v>
      </c>
      <c r="D12" s="23" t="s">
        <v>70</v>
      </c>
      <c r="E12" s="23" t="s">
        <v>101</v>
      </c>
      <c r="F12" s="23" t="s">
        <v>102</v>
      </c>
      <c r="G12" s="23" t="s">
        <v>176</v>
      </c>
      <c r="H12" s="23" t="s">
        <v>177</v>
      </c>
      <c r="I12" s="6">
        <v>322</v>
      </c>
      <c r="J12" s="6"/>
      <c r="K12" s="6"/>
      <c r="L12" s="6"/>
      <c r="M12" s="6"/>
      <c r="N12" s="6">
        <v>322</v>
      </c>
      <c r="O12" s="6"/>
      <c r="P12" s="6"/>
      <c r="Q12" s="6"/>
      <c r="R12" s="6"/>
      <c r="S12" s="6"/>
      <c r="T12" s="6"/>
      <c r="U12" s="6"/>
      <c r="V12" s="6"/>
      <c r="W12" s="6"/>
    </row>
    <row r="13" spans="1:23" ht="21.75" customHeight="1">
      <c r="A13" s="23" t="s">
        <v>185</v>
      </c>
      <c r="B13" s="23" t="s">
        <v>192</v>
      </c>
      <c r="C13" s="23" t="s">
        <v>193</v>
      </c>
      <c r="D13" s="23" t="s">
        <v>70</v>
      </c>
      <c r="E13" s="23" t="s">
        <v>143</v>
      </c>
      <c r="F13" s="23" t="s">
        <v>144</v>
      </c>
      <c r="G13" s="23" t="s">
        <v>176</v>
      </c>
      <c r="H13" s="23" t="s">
        <v>177</v>
      </c>
      <c r="I13" s="6">
        <v>192</v>
      </c>
      <c r="J13" s="6"/>
      <c r="K13" s="6"/>
      <c r="L13" s="6"/>
      <c r="M13" s="6"/>
      <c r="N13" s="6">
        <v>192</v>
      </c>
      <c r="O13" s="6"/>
      <c r="P13" s="6"/>
      <c r="Q13" s="6"/>
      <c r="R13" s="6"/>
      <c r="S13" s="6"/>
      <c r="T13" s="6"/>
      <c r="U13" s="6"/>
      <c r="V13" s="6"/>
      <c r="W13" s="6"/>
    </row>
    <row r="14" spans="1:23" ht="21.75" customHeight="1">
      <c r="A14" s="23" t="s">
        <v>185</v>
      </c>
      <c r="B14" s="23" t="s">
        <v>194</v>
      </c>
      <c r="C14" s="23" t="s">
        <v>195</v>
      </c>
      <c r="D14" s="23" t="s">
        <v>70</v>
      </c>
      <c r="E14" s="23" t="s">
        <v>101</v>
      </c>
      <c r="F14" s="23" t="s">
        <v>102</v>
      </c>
      <c r="G14" s="23" t="s">
        <v>176</v>
      </c>
      <c r="H14" s="23" t="s">
        <v>177</v>
      </c>
      <c r="I14" s="6">
        <v>52218.879999999997</v>
      </c>
      <c r="J14" s="6">
        <v>52218.879999999997</v>
      </c>
      <c r="K14" s="6">
        <v>52218.879999999997</v>
      </c>
      <c r="L14" s="6"/>
      <c r="M14" s="6"/>
      <c r="N14" s="6"/>
      <c r="O14" s="6"/>
      <c r="P14" s="6"/>
      <c r="Q14" s="6"/>
      <c r="R14" s="6"/>
      <c r="S14" s="6"/>
      <c r="T14" s="6"/>
      <c r="U14" s="6"/>
      <c r="V14" s="6"/>
      <c r="W14" s="6"/>
    </row>
    <row r="15" spans="1:23" ht="21.75" customHeight="1">
      <c r="A15" s="23" t="s">
        <v>196</v>
      </c>
      <c r="B15" s="23" t="s">
        <v>197</v>
      </c>
      <c r="C15" s="23" t="s">
        <v>198</v>
      </c>
      <c r="D15" s="23" t="s">
        <v>70</v>
      </c>
      <c r="E15" s="23" t="s">
        <v>101</v>
      </c>
      <c r="F15" s="23" t="s">
        <v>102</v>
      </c>
      <c r="G15" s="23" t="s">
        <v>176</v>
      </c>
      <c r="H15" s="23" t="s">
        <v>177</v>
      </c>
      <c r="I15" s="6">
        <v>475</v>
      </c>
      <c r="J15" s="6"/>
      <c r="K15" s="6"/>
      <c r="L15" s="6"/>
      <c r="M15" s="6"/>
      <c r="N15" s="6">
        <v>475</v>
      </c>
      <c r="O15" s="6"/>
      <c r="P15" s="6"/>
      <c r="Q15" s="6"/>
      <c r="R15" s="6"/>
      <c r="S15" s="6"/>
      <c r="T15" s="6"/>
      <c r="U15" s="6"/>
      <c r="V15" s="6"/>
      <c r="W15" s="6"/>
    </row>
    <row r="16" spans="1:23" ht="29.25" customHeight="1">
      <c r="A16" s="23" t="s">
        <v>196</v>
      </c>
      <c r="B16" s="23" t="s">
        <v>199</v>
      </c>
      <c r="C16" s="23" t="s">
        <v>200</v>
      </c>
      <c r="D16" s="23" t="s">
        <v>70</v>
      </c>
      <c r="E16" s="23" t="s">
        <v>143</v>
      </c>
      <c r="F16" s="23" t="s">
        <v>144</v>
      </c>
      <c r="G16" s="23" t="s">
        <v>176</v>
      </c>
      <c r="H16" s="23" t="s">
        <v>177</v>
      </c>
      <c r="I16" s="6">
        <v>800</v>
      </c>
      <c r="J16" s="6"/>
      <c r="K16" s="6"/>
      <c r="L16" s="6"/>
      <c r="M16" s="6"/>
      <c r="N16" s="6">
        <v>800</v>
      </c>
      <c r="O16" s="6"/>
      <c r="P16" s="6"/>
      <c r="Q16" s="6"/>
      <c r="R16" s="6"/>
      <c r="S16" s="6"/>
      <c r="T16" s="6"/>
      <c r="U16" s="6"/>
      <c r="V16" s="6"/>
      <c r="W16" s="6"/>
    </row>
    <row r="17" spans="1:23" ht="33" customHeight="1">
      <c r="A17" s="23" t="s">
        <v>196</v>
      </c>
      <c r="B17" s="23" t="s">
        <v>199</v>
      </c>
      <c r="C17" s="23" t="s">
        <v>200</v>
      </c>
      <c r="D17" s="23" t="s">
        <v>70</v>
      </c>
      <c r="E17" s="23" t="s">
        <v>143</v>
      </c>
      <c r="F17" s="23" t="s">
        <v>144</v>
      </c>
      <c r="G17" s="23" t="s">
        <v>176</v>
      </c>
      <c r="H17" s="23" t="s">
        <v>177</v>
      </c>
      <c r="I17" s="6">
        <v>32</v>
      </c>
      <c r="J17" s="6"/>
      <c r="K17" s="6"/>
      <c r="L17" s="6"/>
      <c r="M17" s="6"/>
      <c r="N17" s="6">
        <v>32</v>
      </c>
      <c r="O17" s="6"/>
      <c r="P17" s="6"/>
      <c r="Q17" s="6"/>
      <c r="R17" s="6"/>
      <c r="S17" s="6"/>
      <c r="T17" s="6"/>
      <c r="U17" s="6"/>
      <c r="V17" s="6"/>
      <c r="W17" s="6"/>
    </row>
    <row r="18" spans="1:23" ht="28.5" customHeight="1">
      <c r="A18" s="23" t="s">
        <v>196</v>
      </c>
      <c r="B18" s="23" t="s">
        <v>199</v>
      </c>
      <c r="C18" s="23" t="s">
        <v>200</v>
      </c>
      <c r="D18" s="23" t="s">
        <v>70</v>
      </c>
      <c r="E18" s="23" t="s">
        <v>143</v>
      </c>
      <c r="F18" s="23" t="s">
        <v>144</v>
      </c>
      <c r="G18" s="23" t="s">
        <v>176</v>
      </c>
      <c r="H18" s="23" t="s">
        <v>177</v>
      </c>
      <c r="I18" s="6">
        <v>40</v>
      </c>
      <c r="J18" s="6"/>
      <c r="K18" s="6"/>
      <c r="L18" s="6"/>
      <c r="M18" s="6"/>
      <c r="N18" s="6">
        <v>40</v>
      </c>
      <c r="O18" s="6"/>
      <c r="P18" s="6"/>
      <c r="Q18" s="6"/>
      <c r="R18" s="6"/>
      <c r="S18" s="6"/>
      <c r="T18" s="6"/>
      <c r="U18" s="6"/>
      <c r="V18" s="6"/>
      <c r="W18" s="6"/>
    </row>
    <row r="19" spans="1:23" ht="21.75" customHeight="1">
      <c r="A19" s="23" t="s">
        <v>201</v>
      </c>
      <c r="B19" s="23" t="s">
        <v>202</v>
      </c>
      <c r="C19" s="23" t="s">
        <v>203</v>
      </c>
      <c r="D19" s="23" t="s">
        <v>70</v>
      </c>
      <c r="E19" s="23" t="s">
        <v>101</v>
      </c>
      <c r="F19" s="23" t="s">
        <v>102</v>
      </c>
      <c r="G19" s="23" t="s">
        <v>204</v>
      </c>
      <c r="H19" s="23" t="s">
        <v>205</v>
      </c>
      <c r="I19" s="6">
        <v>409600</v>
      </c>
      <c r="J19" s="6"/>
      <c r="K19" s="6"/>
      <c r="L19" s="6"/>
      <c r="M19" s="6"/>
      <c r="N19" s="6"/>
      <c r="O19" s="6"/>
      <c r="P19" s="6"/>
      <c r="Q19" s="6"/>
      <c r="R19" s="6">
        <v>409600</v>
      </c>
      <c r="S19" s="6"/>
      <c r="T19" s="6"/>
      <c r="U19" s="6"/>
      <c r="V19" s="6"/>
      <c r="W19" s="6">
        <v>409600</v>
      </c>
    </row>
    <row r="20" spans="1:23" ht="21.75" customHeight="1">
      <c r="A20" s="23" t="s">
        <v>201</v>
      </c>
      <c r="B20" s="23" t="s">
        <v>206</v>
      </c>
      <c r="C20" s="23" t="s">
        <v>207</v>
      </c>
      <c r="D20" s="23" t="s">
        <v>70</v>
      </c>
      <c r="E20" s="23" t="s">
        <v>101</v>
      </c>
      <c r="F20" s="23" t="s">
        <v>102</v>
      </c>
      <c r="G20" s="23" t="s">
        <v>176</v>
      </c>
      <c r="H20" s="23" t="s">
        <v>177</v>
      </c>
      <c r="I20" s="6">
        <v>1000</v>
      </c>
      <c r="J20" s="6"/>
      <c r="K20" s="6"/>
      <c r="L20" s="6"/>
      <c r="M20" s="6"/>
      <c r="N20" s="6"/>
      <c r="O20" s="6"/>
      <c r="P20" s="6"/>
      <c r="Q20" s="6"/>
      <c r="R20" s="6">
        <v>1000</v>
      </c>
      <c r="S20" s="6"/>
      <c r="T20" s="6"/>
      <c r="U20" s="6"/>
      <c r="V20" s="6"/>
      <c r="W20" s="6">
        <v>1000</v>
      </c>
    </row>
    <row r="21" spans="1:23" ht="21.75" customHeight="1">
      <c r="A21" s="23" t="s">
        <v>201</v>
      </c>
      <c r="B21" s="23" t="s">
        <v>208</v>
      </c>
      <c r="C21" s="23" t="s">
        <v>209</v>
      </c>
      <c r="D21" s="23" t="s">
        <v>70</v>
      </c>
      <c r="E21" s="23" t="s">
        <v>101</v>
      </c>
      <c r="F21" s="23" t="s">
        <v>102</v>
      </c>
      <c r="G21" s="23" t="s">
        <v>176</v>
      </c>
      <c r="H21" s="23" t="s">
        <v>177</v>
      </c>
      <c r="I21" s="6">
        <v>1000000</v>
      </c>
      <c r="J21" s="6"/>
      <c r="K21" s="6"/>
      <c r="L21" s="6"/>
      <c r="M21" s="6"/>
      <c r="N21" s="6"/>
      <c r="O21" s="6"/>
      <c r="P21" s="6"/>
      <c r="Q21" s="6"/>
      <c r="R21" s="6">
        <v>1000000</v>
      </c>
      <c r="S21" s="6"/>
      <c r="T21" s="6"/>
      <c r="U21" s="6"/>
      <c r="V21" s="6"/>
      <c r="W21" s="6">
        <v>1000000</v>
      </c>
    </row>
    <row r="22" spans="1:23" ht="21.75" customHeight="1">
      <c r="A22" s="23" t="s">
        <v>201</v>
      </c>
      <c r="B22" s="23" t="s">
        <v>208</v>
      </c>
      <c r="C22" s="23" t="s">
        <v>209</v>
      </c>
      <c r="D22" s="23" t="s">
        <v>70</v>
      </c>
      <c r="E22" s="23" t="s">
        <v>101</v>
      </c>
      <c r="F22" s="23" t="s">
        <v>102</v>
      </c>
      <c r="G22" s="23" t="s">
        <v>210</v>
      </c>
      <c r="H22" s="23" t="s">
        <v>211</v>
      </c>
      <c r="I22" s="6">
        <v>500000</v>
      </c>
      <c r="J22" s="6"/>
      <c r="K22" s="6"/>
      <c r="L22" s="6"/>
      <c r="M22" s="6"/>
      <c r="N22" s="6"/>
      <c r="O22" s="6"/>
      <c r="P22" s="6"/>
      <c r="Q22" s="6"/>
      <c r="R22" s="6">
        <v>500000</v>
      </c>
      <c r="S22" s="6"/>
      <c r="T22" s="6"/>
      <c r="U22" s="6"/>
      <c r="V22" s="6"/>
      <c r="W22" s="6">
        <v>500000</v>
      </c>
    </row>
    <row r="23" spans="1:23" ht="18.75" customHeight="1">
      <c r="A23" s="173" t="s">
        <v>145</v>
      </c>
      <c r="B23" s="177"/>
      <c r="C23" s="177"/>
      <c r="D23" s="177"/>
      <c r="E23" s="177"/>
      <c r="F23" s="177"/>
      <c r="G23" s="177"/>
      <c r="H23" s="122"/>
      <c r="I23" s="6">
        <v>1974210.55</v>
      </c>
      <c r="J23" s="6">
        <v>52218.879999999997</v>
      </c>
      <c r="K23" s="6">
        <v>52218.879999999997</v>
      </c>
      <c r="L23" s="6"/>
      <c r="M23" s="6"/>
      <c r="N23" s="6">
        <v>11391.67</v>
      </c>
      <c r="O23" s="6"/>
      <c r="P23" s="6"/>
      <c r="Q23" s="6"/>
      <c r="R23" s="6">
        <v>1910600</v>
      </c>
      <c r="S23" s="6"/>
      <c r="T23" s="6"/>
      <c r="U23" s="6"/>
      <c r="V23" s="6"/>
      <c r="W23" s="6">
        <v>1910600</v>
      </c>
    </row>
  </sheetData>
  <mergeCells count="28">
    <mergeCell ref="A23:H23"/>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 ref="J4:M4"/>
    <mergeCell ref="N4:P4"/>
    <mergeCell ref="N5:N7"/>
    <mergeCell ref="O5:O7"/>
    <mergeCell ref="P5:P7"/>
    <mergeCell ref="Q4:Q7"/>
    <mergeCell ref="R4:W4"/>
    <mergeCell ref="R5:R7"/>
    <mergeCell ref="S5:S7"/>
    <mergeCell ref="T5:T7"/>
    <mergeCell ref="V5:V7"/>
    <mergeCell ref="W5:W7"/>
  </mergeCells>
  <phoneticPr fontId="21"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18"/>
  <sheetViews>
    <sheetView showZeros="0" topLeftCell="A7" workbookViewId="0">
      <selection activeCell="C33" sqref="C33"/>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212</v>
      </c>
    </row>
    <row r="2" spans="1:10" ht="39.75" customHeight="1">
      <c r="A2" s="183" t="str">
        <f>"2026"&amp;"年部门项目支出绩效目标表"</f>
        <v>2026年部门项目支出绩效目标表</v>
      </c>
      <c r="B2" s="156"/>
      <c r="C2" s="156"/>
      <c r="D2" s="156"/>
      <c r="E2" s="156"/>
      <c r="F2" s="155"/>
      <c r="G2" s="156"/>
      <c r="H2" s="155"/>
      <c r="I2" s="155"/>
      <c r="J2" s="156"/>
    </row>
    <row r="3" spans="1:10" ht="17.25" customHeight="1">
      <c r="A3" s="157" t="str">
        <f>"单位名称："&amp;"昆明市官渡区云南师范大学实验中学巫家坝学校"</f>
        <v>单位名称：昆明市官渡区云南师范大学实验中学巫家坝学校</v>
      </c>
      <c r="B3" s="97"/>
      <c r="C3" s="97"/>
      <c r="D3" s="97"/>
      <c r="E3" s="97"/>
      <c r="F3" s="97"/>
      <c r="G3" s="97"/>
      <c r="H3" s="97"/>
    </row>
    <row r="4" spans="1:10" ht="44.25" customHeight="1">
      <c r="A4" s="53" t="s">
        <v>156</v>
      </c>
      <c r="B4" s="53" t="s">
        <v>213</v>
      </c>
      <c r="C4" s="53" t="s">
        <v>214</v>
      </c>
      <c r="D4" s="53" t="s">
        <v>215</v>
      </c>
      <c r="E4" s="53" t="s">
        <v>216</v>
      </c>
      <c r="F4" s="55" t="s">
        <v>217</v>
      </c>
      <c r="G4" s="53" t="s">
        <v>218</v>
      </c>
      <c r="H4" s="55" t="s">
        <v>219</v>
      </c>
      <c r="I4" s="55" t="s">
        <v>220</v>
      </c>
      <c r="J4" s="53" t="s">
        <v>221</v>
      </c>
    </row>
    <row r="5" spans="1:10" ht="18.75" customHeight="1">
      <c r="A5" s="56">
        <v>1</v>
      </c>
      <c r="B5" s="56">
        <v>2</v>
      </c>
      <c r="C5" s="56">
        <v>3</v>
      </c>
      <c r="D5" s="56">
        <v>4</v>
      </c>
      <c r="E5" s="56">
        <v>5</v>
      </c>
      <c r="F5" s="48">
        <v>6</v>
      </c>
      <c r="G5" s="56">
        <v>7</v>
      </c>
      <c r="H5" s="48">
        <v>8</v>
      </c>
      <c r="I5" s="48">
        <v>9</v>
      </c>
      <c r="J5" s="56">
        <v>10</v>
      </c>
    </row>
    <row r="6" spans="1:10" ht="42" customHeight="1">
      <c r="A6" s="24" t="s">
        <v>70</v>
      </c>
      <c r="B6" s="23"/>
      <c r="C6" s="23"/>
      <c r="D6" s="23"/>
      <c r="E6" s="57"/>
      <c r="F6" s="13"/>
      <c r="G6" s="57"/>
      <c r="H6" s="13"/>
      <c r="I6" s="13"/>
      <c r="J6" s="57"/>
    </row>
    <row r="7" spans="1:10" ht="42" customHeight="1">
      <c r="A7" s="181" t="s">
        <v>207</v>
      </c>
      <c r="B7" s="182" t="s">
        <v>222</v>
      </c>
      <c r="C7" s="15" t="s">
        <v>223</v>
      </c>
      <c r="D7" s="15" t="s">
        <v>224</v>
      </c>
      <c r="E7" s="24" t="s">
        <v>225</v>
      </c>
      <c r="F7" s="15" t="s">
        <v>226</v>
      </c>
      <c r="G7" s="24" t="s">
        <v>227</v>
      </c>
      <c r="H7" s="15" t="s">
        <v>228</v>
      </c>
      <c r="I7" s="15" t="s">
        <v>229</v>
      </c>
      <c r="J7" s="24" t="s">
        <v>225</v>
      </c>
    </row>
    <row r="8" spans="1:10" ht="42" customHeight="1">
      <c r="A8" s="181" t="s">
        <v>207</v>
      </c>
      <c r="B8" s="182" t="s">
        <v>222</v>
      </c>
      <c r="C8" s="15" t="s">
        <v>230</v>
      </c>
      <c r="D8" s="15" t="s">
        <v>231</v>
      </c>
      <c r="E8" s="24" t="s">
        <v>232</v>
      </c>
      <c r="F8" s="15" t="s">
        <v>226</v>
      </c>
      <c r="G8" s="24" t="s">
        <v>86</v>
      </c>
      <c r="H8" s="15" t="s">
        <v>233</v>
      </c>
      <c r="I8" s="15" t="s">
        <v>234</v>
      </c>
      <c r="J8" s="24" t="s">
        <v>235</v>
      </c>
    </row>
    <row r="9" spans="1:10" ht="42" customHeight="1">
      <c r="A9" s="181" t="s">
        <v>207</v>
      </c>
      <c r="B9" s="182" t="s">
        <v>222</v>
      </c>
      <c r="C9" s="15" t="s">
        <v>236</v>
      </c>
      <c r="D9" s="15" t="s">
        <v>237</v>
      </c>
      <c r="E9" s="24" t="s">
        <v>238</v>
      </c>
      <c r="F9" s="15" t="s">
        <v>239</v>
      </c>
      <c r="G9" s="24" t="s">
        <v>240</v>
      </c>
      <c r="H9" s="15" t="s">
        <v>241</v>
      </c>
      <c r="I9" s="15" t="s">
        <v>229</v>
      </c>
      <c r="J9" s="24" t="s">
        <v>242</v>
      </c>
    </row>
    <row r="10" spans="1:10" ht="42" customHeight="1">
      <c r="A10" s="181" t="s">
        <v>195</v>
      </c>
      <c r="B10" s="182" t="s">
        <v>243</v>
      </c>
      <c r="C10" s="15" t="s">
        <v>223</v>
      </c>
      <c r="D10" s="15" t="s">
        <v>224</v>
      </c>
      <c r="E10" s="24" t="s">
        <v>244</v>
      </c>
      <c r="F10" s="15" t="s">
        <v>239</v>
      </c>
      <c r="G10" s="24" t="s">
        <v>245</v>
      </c>
      <c r="H10" s="15" t="s">
        <v>246</v>
      </c>
      <c r="I10" s="15" t="s">
        <v>229</v>
      </c>
      <c r="J10" s="24" t="s">
        <v>247</v>
      </c>
    </row>
    <row r="11" spans="1:10" ht="42" customHeight="1">
      <c r="A11" s="181" t="s">
        <v>195</v>
      </c>
      <c r="B11" s="182" t="s">
        <v>243</v>
      </c>
      <c r="C11" s="15" t="s">
        <v>230</v>
      </c>
      <c r="D11" s="15" t="s">
        <v>248</v>
      </c>
      <c r="E11" s="24" t="s">
        <v>249</v>
      </c>
      <c r="F11" s="15" t="s">
        <v>250</v>
      </c>
      <c r="G11" s="24" t="s">
        <v>251</v>
      </c>
      <c r="H11" s="15"/>
      <c r="I11" s="15" t="s">
        <v>234</v>
      </c>
      <c r="J11" s="24" t="s">
        <v>252</v>
      </c>
    </row>
    <row r="12" spans="1:10" ht="42" customHeight="1">
      <c r="A12" s="181" t="s">
        <v>195</v>
      </c>
      <c r="B12" s="182" t="s">
        <v>243</v>
      </c>
      <c r="C12" s="15" t="s">
        <v>236</v>
      </c>
      <c r="D12" s="15" t="s">
        <v>237</v>
      </c>
      <c r="E12" s="24" t="s">
        <v>253</v>
      </c>
      <c r="F12" s="15" t="s">
        <v>239</v>
      </c>
      <c r="G12" s="24" t="s">
        <v>240</v>
      </c>
      <c r="H12" s="15" t="s">
        <v>241</v>
      </c>
      <c r="I12" s="15" t="s">
        <v>229</v>
      </c>
      <c r="J12" s="24" t="s">
        <v>254</v>
      </c>
    </row>
    <row r="13" spans="1:10" ht="42" customHeight="1">
      <c r="A13" s="181" t="s">
        <v>209</v>
      </c>
      <c r="B13" s="182" t="s">
        <v>255</v>
      </c>
      <c r="C13" s="15" t="s">
        <v>223</v>
      </c>
      <c r="D13" s="15" t="s">
        <v>224</v>
      </c>
      <c r="E13" s="24" t="s">
        <v>256</v>
      </c>
      <c r="F13" s="15" t="s">
        <v>257</v>
      </c>
      <c r="G13" s="92" t="s">
        <v>258</v>
      </c>
      <c r="H13" s="15" t="s">
        <v>228</v>
      </c>
      <c r="I13" s="15" t="s">
        <v>229</v>
      </c>
      <c r="J13" s="24" t="s">
        <v>259</v>
      </c>
    </row>
    <row r="14" spans="1:10" ht="42" customHeight="1">
      <c r="A14" s="181" t="s">
        <v>209</v>
      </c>
      <c r="B14" s="182" t="s">
        <v>255</v>
      </c>
      <c r="C14" s="15" t="s">
        <v>230</v>
      </c>
      <c r="D14" s="15" t="s">
        <v>248</v>
      </c>
      <c r="E14" s="24" t="s">
        <v>260</v>
      </c>
      <c r="F14" s="15" t="s">
        <v>261</v>
      </c>
      <c r="G14" s="24" t="s">
        <v>262</v>
      </c>
      <c r="H14" s="15" t="s">
        <v>241</v>
      </c>
      <c r="I14" s="15" t="s">
        <v>229</v>
      </c>
      <c r="J14" s="24" t="s">
        <v>263</v>
      </c>
    </row>
    <row r="15" spans="1:10" ht="42" customHeight="1">
      <c r="A15" s="181" t="s">
        <v>209</v>
      </c>
      <c r="B15" s="182" t="s">
        <v>255</v>
      </c>
      <c r="C15" s="15" t="s">
        <v>236</v>
      </c>
      <c r="D15" s="15" t="s">
        <v>237</v>
      </c>
      <c r="E15" s="24" t="s">
        <v>238</v>
      </c>
      <c r="F15" s="15" t="s">
        <v>239</v>
      </c>
      <c r="G15" s="24" t="s">
        <v>240</v>
      </c>
      <c r="H15" s="15" t="s">
        <v>241</v>
      </c>
      <c r="I15" s="15" t="s">
        <v>229</v>
      </c>
      <c r="J15" s="24" t="s">
        <v>242</v>
      </c>
    </row>
    <row r="16" spans="1:10" ht="42" customHeight="1">
      <c r="A16" s="181" t="s">
        <v>203</v>
      </c>
      <c r="B16" s="182" t="s">
        <v>264</v>
      </c>
      <c r="C16" s="15" t="s">
        <v>223</v>
      </c>
      <c r="D16" s="15" t="s">
        <v>224</v>
      </c>
      <c r="E16" s="24" t="s">
        <v>265</v>
      </c>
      <c r="F16" s="15" t="s">
        <v>239</v>
      </c>
      <c r="G16" s="24" t="s">
        <v>83</v>
      </c>
      <c r="H16" s="15" t="s">
        <v>266</v>
      </c>
      <c r="I16" s="15" t="s">
        <v>229</v>
      </c>
      <c r="J16" s="24" t="s">
        <v>267</v>
      </c>
    </row>
    <row r="17" spans="1:10" ht="42" customHeight="1">
      <c r="A17" s="181" t="s">
        <v>203</v>
      </c>
      <c r="B17" s="182" t="s">
        <v>264</v>
      </c>
      <c r="C17" s="15" t="s">
        <v>230</v>
      </c>
      <c r="D17" s="15" t="s">
        <v>248</v>
      </c>
      <c r="E17" s="24" t="s">
        <v>268</v>
      </c>
      <c r="F17" s="15" t="s">
        <v>239</v>
      </c>
      <c r="G17" s="24" t="s">
        <v>240</v>
      </c>
      <c r="H17" s="15" t="s">
        <v>241</v>
      </c>
      <c r="I17" s="15" t="s">
        <v>229</v>
      </c>
      <c r="J17" s="24" t="s">
        <v>269</v>
      </c>
    </row>
    <row r="18" spans="1:10" ht="42" customHeight="1">
      <c r="A18" s="181" t="s">
        <v>203</v>
      </c>
      <c r="B18" s="182" t="s">
        <v>264</v>
      </c>
      <c r="C18" s="15" t="s">
        <v>236</v>
      </c>
      <c r="D18" s="15" t="s">
        <v>237</v>
      </c>
      <c r="E18" s="24" t="s">
        <v>270</v>
      </c>
      <c r="F18" s="15" t="s">
        <v>239</v>
      </c>
      <c r="G18" s="24" t="s">
        <v>240</v>
      </c>
      <c r="H18" s="15" t="s">
        <v>241</v>
      </c>
      <c r="I18" s="15" t="s">
        <v>229</v>
      </c>
      <c r="J18" s="24" t="s">
        <v>271</v>
      </c>
    </row>
  </sheetData>
  <mergeCells count="10">
    <mergeCell ref="A13:A15"/>
    <mergeCell ref="B13:B15"/>
    <mergeCell ref="A16:A18"/>
    <mergeCell ref="B16:B18"/>
    <mergeCell ref="A2:J2"/>
    <mergeCell ref="A3:H3"/>
    <mergeCell ref="A7:A9"/>
    <mergeCell ref="B7:B9"/>
    <mergeCell ref="A10:A12"/>
    <mergeCell ref="B10:B12"/>
  </mergeCells>
  <phoneticPr fontId="21"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16</vt:i4>
      </vt:variant>
    </vt:vector>
  </HeadingPairs>
  <TitlesOfParts>
    <vt:vector size="33"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部门新增资产配置表10!Print_Titles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2026-03-27T13:52:53Z</dcterms:modified>
</cp:coreProperties>
</file>