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firstSheet="9" activeTab="18"/>
  </bookViews>
  <sheets>
    <sheet name="目录" sheetId="1" r:id="rId1"/>
    <sheet name="市委人才办" sheetId="2" r:id="rId2"/>
    <sheet name="市发展改革委" sheetId="3" r:id="rId3"/>
    <sheet name="市教育体育局" sheetId="5" r:id="rId4"/>
    <sheet name="市科技局" sheetId="6" r:id="rId5"/>
    <sheet name="市公安局" sheetId="7" r:id="rId6"/>
    <sheet name="市民政局" sheetId="8" r:id="rId7"/>
    <sheet name="市人力资源社会保障局" sheetId="9" r:id="rId8"/>
    <sheet name="市自然资源规划局" sheetId="10" r:id="rId9"/>
    <sheet name="市生态环境局" sheetId="11" r:id="rId10"/>
    <sheet name="市农业农村局" sheetId="13" r:id="rId11"/>
    <sheet name="市商务局" sheetId="14" r:id="rId12"/>
    <sheet name="市卫生健康委" sheetId="15" r:id="rId13"/>
    <sheet name="市消防救援局" sheetId="16" r:id="rId14"/>
    <sheet name="市国动办" sheetId="18" r:id="rId15"/>
    <sheet name="市医保局" sheetId="19" r:id="rId16"/>
    <sheet name="市政务服务局" sheetId="20" r:id="rId17"/>
    <sheet name="市数据局" sheetId="31" r:id="rId18"/>
    <sheet name="昆明仲裁委办" sheetId="23" r:id="rId19"/>
    <sheet name="市住房公积金中心" sheetId="24" r:id="rId20"/>
    <sheet name="市总工会" sheetId="25" r:id="rId21"/>
    <sheet name="团市委" sheetId="26" r:id="rId22"/>
    <sheet name="国家税务总局昆明市税务局" sheetId="27" r:id="rId23"/>
    <sheet name="市邮政管理局" sheetId="28" r:id="rId24"/>
    <sheet name="昆明供电局" sheetId="29" r:id="rId25"/>
    <sheet name="昆明水务集团" sheetId="30" r:id="rId26"/>
  </sheets>
  <definedNames>
    <definedName name="_xlnm.Print_Area" localSheetId="0">目录!$A$1:$C$57</definedName>
    <definedName name="_xlnm.Print_Area" localSheetId="2">市发展改革委!$A$1:$B$44</definedName>
    <definedName name="_xlnm.Print_Area" localSheetId="6">市民政局!$A$1:$B$136</definedName>
    <definedName name="_xlnm.Print_Area" localSheetId="10">市农业农村局!$A$1:$B$61</definedName>
    <definedName name="_xlnm.Print_Area" localSheetId="9">市生态环境局!$A$1:$B$61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<sst xmlns="http://schemas.openxmlformats.org/spreadsheetml/2006/main" count="1468" uniqueCount="556">
  <si>
    <r>
      <rPr>
        <b/>
        <sz val="16"/>
        <color rgb="FFFFFFFF"/>
        <rFont val="微软雅黑"/>
        <charset val="134"/>
      </rPr>
      <t>昆明市市级部门惠企政策兑现事项清单目录</t>
    </r>
    <r>
      <rPr>
        <b/>
        <sz val="14"/>
        <color rgb="FFFFFFFF"/>
        <rFont val="微软雅黑"/>
        <charset val="134"/>
      </rPr>
      <t xml:space="preserve">
</t>
    </r>
    <r>
      <rPr>
        <b/>
        <sz val="12"/>
        <color rgb="FFFFFFFF"/>
        <rFont val="微软雅黑"/>
        <charset val="134"/>
      </rPr>
      <t>（点击单位名称、事项名称即可一键直达）</t>
    </r>
  </si>
  <si>
    <t>序号</t>
  </si>
  <si>
    <t>单位名称</t>
  </si>
  <si>
    <t>事项名称</t>
  </si>
  <si>
    <t>市数据局</t>
  </si>
  <si>
    <t>市委人才办</t>
  </si>
  <si>
    <t>企业自主认定高层次人才</t>
  </si>
  <si>
    <t>事项依据</t>
  </si>
  <si>
    <r>
      <rPr>
        <sz val="10"/>
        <color theme="1"/>
        <rFont val="微软雅黑"/>
        <charset val="134"/>
      </rPr>
      <t>关于印发《昆明市加强人才引育助力承接产业转移九条措施（试行）》的通知（昆党人才办〔</t>
    </r>
    <r>
      <rPr>
        <sz val="10"/>
        <rFont val="微软雅黑"/>
        <charset val="0"/>
      </rPr>
      <t>2023</t>
    </r>
    <r>
      <rPr>
        <sz val="10"/>
        <rFont val="微软雅黑"/>
        <charset val="134"/>
      </rPr>
      <t>〕</t>
    </r>
    <r>
      <rPr>
        <sz val="10"/>
        <rFont val="微软雅黑"/>
        <charset val="0"/>
      </rPr>
      <t>3</t>
    </r>
    <r>
      <rPr>
        <sz val="10"/>
        <rFont val="微软雅黑"/>
        <charset val="134"/>
      </rPr>
      <t>号）</t>
    </r>
    <r>
      <rPr>
        <sz val="10"/>
        <rFont val="微软雅黑"/>
        <charset val="0"/>
      </rPr>
      <t xml:space="preserve">
</t>
    </r>
    <r>
      <rPr>
        <sz val="10"/>
        <rFont val="微软雅黑"/>
        <charset val="134"/>
      </rPr>
      <t>《昆明市产业转移企业自主认定人才暂行办法》（昆党人才办〔</t>
    </r>
    <r>
      <rPr>
        <sz val="10"/>
        <rFont val="微软雅黑"/>
        <charset val="0"/>
      </rPr>
      <t>2023</t>
    </r>
    <r>
      <rPr>
        <sz val="10"/>
        <rFont val="微软雅黑"/>
        <charset val="134"/>
      </rPr>
      <t>〕</t>
    </r>
    <r>
      <rPr>
        <sz val="10"/>
        <rFont val="微软雅黑"/>
        <charset val="0"/>
      </rPr>
      <t>8</t>
    </r>
    <r>
      <rPr>
        <sz val="10"/>
        <rFont val="微软雅黑"/>
        <charset val="134"/>
      </rPr>
      <t>号）</t>
    </r>
  </si>
  <si>
    <t>事项内容</t>
  </si>
  <si>
    <r>
      <rPr>
        <sz val="10"/>
        <color theme="1"/>
        <rFont val="微软雅黑"/>
        <charset val="134"/>
      </rPr>
      <t>属于产业转移范围内、注册及纳税关系在昆明的企业，享有高层次人才自主认定权，根据市委人才办统筹分配名额，自主认定从事专业工作且业绩突出，属于企业发展急需紧缺的经营管理人才、专业技术人才或高级技能人才。被认定人才自认定之日起一年之内，纳入</t>
    </r>
    <r>
      <rPr>
        <sz val="10"/>
        <rFont val="微软雅黑"/>
        <charset val="0"/>
      </rPr>
      <t>“</t>
    </r>
    <r>
      <rPr>
        <sz val="10"/>
        <rFont val="微软雅黑"/>
        <charset val="134"/>
      </rPr>
      <t>春城惠才卡</t>
    </r>
    <r>
      <rPr>
        <sz val="10"/>
        <rFont val="微软雅黑"/>
        <charset val="0"/>
      </rPr>
      <t>”B</t>
    </r>
    <r>
      <rPr>
        <sz val="10"/>
        <rFont val="微软雅黑"/>
        <charset val="134"/>
      </rPr>
      <t>类卡持有者管理服务范围，享有人力社保、医疗健康、教育就学、企业登记、旅游服务等政策优惠及社会服务。</t>
    </r>
  </si>
  <si>
    <t>适用对象</t>
  </si>
  <si>
    <t>属于产业转移范围内、注册及纳税关系在昆明，获得人才自主认定权的企业。</t>
  </si>
  <si>
    <t>适用时间</t>
  </si>
  <si>
    <r>
      <rPr>
        <sz val="10"/>
        <color theme="1"/>
        <rFont val="微软雅黑"/>
        <charset val="0"/>
      </rPr>
      <t>2023</t>
    </r>
    <r>
      <rPr>
        <sz val="10"/>
        <rFont val="微软雅黑"/>
        <charset val="134"/>
      </rPr>
      <t>年</t>
    </r>
    <r>
      <rPr>
        <sz val="10"/>
        <rFont val="微软雅黑"/>
        <charset val="0"/>
      </rPr>
      <t>11</t>
    </r>
    <r>
      <rPr>
        <sz val="10"/>
        <rFont val="微软雅黑"/>
        <charset val="134"/>
      </rPr>
      <t>月</t>
    </r>
    <r>
      <rPr>
        <sz val="10"/>
        <rFont val="微软雅黑"/>
        <charset val="0"/>
      </rPr>
      <t>28</t>
    </r>
    <r>
      <rPr>
        <sz val="10"/>
        <rFont val="微软雅黑"/>
        <charset val="134"/>
      </rPr>
      <t>日起</t>
    </r>
  </si>
  <si>
    <t>申请条件
（免申即享适用条件）</t>
  </si>
  <si>
    <r>
      <rPr>
        <sz val="10"/>
        <color theme="1"/>
        <rFont val="微软雅黑"/>
        <charset val="134"/>
      </rPr>
      <t>一、企业资格条件：注册地及纳税关系在昆明市行政区域内，在全市</t>
    </r>
    <r>
      <rPr>
        <sz val="10"/>
        <rFont val="微软雅黑"/>
        <charset val="0"/>
      </rPr>
      <t>“8+N”</t>
    </r>
    <r>
      <rPr>
        <sz val="10"/>
        <rFont val="微软雅黑"/>
        <charset val="134"/>
      </rPr>
      <t>重点产业链内处于领先地位或成长性较好的企业，具有独立法人资格（或产值税收落地的非独立法人资格）和完善的人力资源管理制度，年度固定资产投资需达</t>
    </r>
    <r>
      <rPr>
        <sz val="10"/>
        <rFont val="微软雅黑"/>
        <charset val="0"/>
      </rPr>
      <t>1</t>
    </r>
    <r>
      <rPr>
        <sz val="10"/>
        <rFont val="微软雅黑"/>
        <charset val="134"/>
      </rPr>
      <t>亿元（含）以上；近一年内无违法犯罪、欠薪失信行为，未发生重大安全事故、重大质量事故、群体性事件等。</t>
    </r>
    <r>
      <rPr>
        <sz val="10"/>
        <rFont val="微软雅黑"/>
        <charset val="0"/>
      </rPr>
      <t xml:space="preserve">
</t>
    </r>
    <r>
      <rPr>
        <sz val="10"/>
        <rFont val="微软雅黑"/>
        <charset val="134"/>
      </rPr>
      <t>二、自主认定人才应具备的基本条件</t>
    </r>
    <r>
      <rPr>
        <sz val="10"/>
        <rFont val="微软雅黑"/>
        <charset val="0"/>
      </rPr>
      <t xml:space="preserve">
1.</t>
    </r>
    <r>
      <rPr>
        <sz val="10"/>
        <rFont val="微软雅黑"/>
        <charset val="134"/>
      </rPr>
      <t>政治素质良好，德才兼备，遵纪守法，诚实守信，无违反从业道德行为，无列入失信联合惩戒对象名单、无涉黑涉恶及其他违法违纪行为；</t>
    </r>
    <r>
      <rPr>
        <sz val="10"/>
        <rFont val="微软雅黑"/>
        <charset val="0"/>
      </rPr>
      <t xml:space="preserve">
2.</t>
    </r>
    <r>
      <rPr>
        <sz val="10"/>
        <rFont val="微软雅黑"/>
        <charset val="134"/>
      </rPr>
      <t>从事专业工作且业绩突出，属于企业发展急需紧缺的经营管理人才、专业技术人才或高级技能人才（不包括企业法定代表人和持股比例超过</t>
    </r>
    <r>
      <rPr>
        <sz val="10"/>
        <rFont val="微软雅黑"/>
        <charset val="0"/>
      </rPr>
      <t>20%</t>
    </r>
    <r>
      <rPr>
        <sz val="10"/>
        <rFont val="微软雅黑"/>
        <charset val="134"/>
      </rPr>
      <t>的股东，其中，技术入股的持股比例可放宽至</t>
    </r>
    <r>
      <rPr>
        <sz val="10"/>
        <rFont val="微软雅黑"/>
        <charset val="0"/>
      </rPr>
      <t>30%</t>
    </r>
    <r>
      <rPr>
        <sz val="10"/>
        <rFont val="微软雅黑"/>
        <charset val="134"/>
      </rPr>
      <t>）。</t>
    </r>
    <r>
      <rPr>
        <sz val="10"/>
        <rFont val="微软雅黑"/>
        <charset val="0"/>
      </rPr>
      <t xml:space="preserve">
3.</t>
    </r>
    <r>
      <rPr>
        <sz val="10"/>
        <rFont val="微软雅黑"/>
        <charset val="134"/>
      </rPr>
      <t>与本企业签订</t>
    </r>
    <r>
      <rPr>
        <sz val="10"/>
        <rFont val="微软雅黑"/>
        <charset val="0"/>
      </rPr>
      <t>2</t>
    </r>
    <r>
      <rPr>
        <sz val="10"/>
        <rFont val="微软雅黑"/>
        <charset val="134"/>
      </rPr>
      <t>年以上劳动合同且依法缴纳社会保险费。</t>
    </r>
  </si>
  <si>
    <t>申请材料
（免申即享 “/”）</t>
  </si>
  <si>
    <r>
      <rPr>
        <sz val="10"/>
        <color theme="1"/>
        <rFont val="微软雅黑"/>
        <charset val="0"/>
      </rPr>
      <t>1.</t>
    </r>
    <r>
      <rPr>
        <sz val="10"/>
        <rFont val="微软雅黑"/>
        <charset val="134"/>
      </rPr>
      <t>企业制定人才自主认定方案（应包含资格条件、认定程序等）；</t>
    </r>
    <r>
      <rPr>
        <sz val="10"/>
        <rFont val="微软雅黑"/>
        <charset val="0"/>
      </rPr>
      <t xml:space="preserve">
2.</t>
    </r>
    <r>
      <rPr>
        <sz val="10"/>
        <rFont val="微软雅黑"/>
        <charset val="134"/>
      </rPr>
      <t>《昆明市产业转移企业自主认定人才申请表》；</t>
    </r>
    <r>
      <rPr>
        <sz val="10"/>
        <rFont val="微软雅黑"/>
        <charset val="0"/>
      </rPr>
      <t xml:space="preserve">
3.</t>
    </r>
    <r>
      <rPr>
        <sz val="10"/>
        <rFont val="微软雅黑"/>
        <charset val="134"/>
      </rPr>
      <t>企业自主认定公示情况；</t>
    </r>
    <r>
      <rPr>
        <sz val="10"/>
        <rFont val="微软雅黑"/>
        <charset val="0"/>
      </rPr>
      <t xml:space="preserve">
4.</t>
    </r>
    <r>
      <rPr>
        <sz val="10"/>
        <rFont val="微软雅黑"/>
        <charset val="134"/>
      </rPr>
      <t>人才劳动合同；</t>
    </r>
    <r>
      <rPr>
        <sz val="10"/>
        <rFont val="微软雅黑"/>
        <charset val="0"/>
      </rPr>
      <t xml:space="preserve">
5.</t>
    </r>
    <r>
      <rPr>
        <sz val="10"/>
        <rFont val="微软雅黑"/>
        <charset val="134"/>
      </rPr>
      <t>身份证明；</t>
    </r>
    <r>
      <rPr>
        <sz val="10"/>
        <rFont val="微软雅黑"/>
        <charset val="0"/>
      </rPr>
      <t xml:space="preserve">
6.</t>
    </r>
    <r>
      <rPr>
        <sz val="10"/>
        <rFont val="微软雅黑"/>
        <charset val="134"/>
      </rPr>
      <t>无犯罪记录证明；</t>
    </r>
    <r>
      <rPr>
        <sz val="10"/>
        <rFont val="微软雅黑"/>
        <charset val="0"/>
      </rPr>
      <t xml:space="preserve">
7.</t>
    </r>
    <r>
      <rPr>
        <sz val="10"/>
        <rFont val="微软雅黑"/>
        <charset val="134"/>
      </rPr>
      <t>完税证明。</t>
    </r>
  </si>
  <si>
    <t>申请方式
(线上申报/线下申报/免申即享/线上和线下均可申报)</t>
  </si>
  <si>
    <r>
      <rPr>
        <sz val="10"/>
        <color theme="1"/>
        <rFont val="微软雅黑"/>
        <charset val="134"/>
      </rPr>
      <t>获得人才自主认定权的企业，要坚持德才兼备原则、群众公认原则，树立正确价值导向，科学设立评价指标，制定人才自主认定方案（应包含资格条件、认定程序等），报市级专项主管部门审核后，提交市委人才办备案。</t>
    </r>
    <r>
      <rPr>
        <sz val="10"/>
        <rFont val="微软雅黑"/>
        <charset val="0"/>
      </rPr>
      <t xml:space="preserve">
</t>
    </r>
    <r>
      <rPr>
        <sz val="10"/>
        <rFont val="微软雅黑"/>
        <charset val="134"/>
      </rPr>
      <t>企业根据已备案方案，组织开展本企业人才申报、认定工作。初步人选在企业内部公示无异议的，将《昆明市产业转移企业自主认定人才申请表》、企业自主认定公示情况、人才劳动合同、身份证明、无犯罪记录证明、完税证明等相关材料报县区行业主管部门，之后依次由县区专项主管部门、市级专项主管部门、市委人才工作领导小组办公室审核。</t>
    </r>
  </si>
  <si>
    <t>办结时限
（免申即享 “/”）</t>
  </si>
  <si>
    <t>无</t>
  </si>
  <si>
    <t>政策分类</t>
  </si>
  <si>
    <t>人才政策</t>
  </si>
  <si>
    <t>公布网址</t>
  </si>
  <si>
    <t>执行单位及联系方式</t>
  </si>
  <si>
    <t>单位：市委组织部
联系电话：0871-63961598</t>
  </si>
  <si>
    <t>备注</t>
  </si>
  <si>
    <t>春城产业人才专项</t>
  </si>
  <si>
    <r>
      <rPr>
        <sz val="10"/>
        <color theme="1"/>
        <rFont val="微软雅黑"/>
        <charset val="134"/>
      </rPr>
      <t>关于印发《</t>
    </r>
    <r>
      <rPr>
        <sz val="10"/>
        <rFont val="微软雅黑"/>
        <charset val="0"/>
      </rPr>
      <t>“</t>
    </r>
    <r>
      <rPr>
        <sz val="10"/>
        <rFont val="微软雅黑"/>
        <charset val="134"/>
      </rPr>
      <t>春城计划</t>
    </r>
    <r>
      <rPr>
        <sz val="10"/>
        <rFont val="微软雅黑"/>
        <charset val="0"/>
      </rPr>
      <t>”</t>
    </r>
    <r>
      <rPr>
        <sz val="10"/>
        <rFont val="微软雅黑"/>
        <charset val="134"/>
      </rPr>
      <t>高层次人才引进实施办法》等五个文件的通知（昆办发〔</t>
    </r>
    <r>
      <rPr>
        <sz val="10"/>
        <rFont val="微软雅黑"/>
        <charset val="0"/>
      </rPr>
      <t>2018</t>
    </r>
    <r>
      <rPr>
        <sz val="10"/>
        <rFont val="微软雅黑"/>
        <charset val="134"/>
      </rPr>
      <t>〕</t>
    </r>
    <r>
      <rPr>
        <sz val="10"/>
        <rFont val="微软雅黑"/>
        <charset val="0"/>
      </rPr>
      <t>23</t>
    </r>
    <r>
      <rPr>
        <sz val="10"/>
        <rFont val="微软雅黑"/>
        <charset val="134"/>
      </rPr>
      <t>号）</t>
    </r>
  </si>
  <si>
    <t>进一步鼓励产业人才通过各种方式参与昆明各项建设，推动我市改革开放和经济社会发展。</t>
  </si>
  <si>
    <r>
      <rPr>
        <sz val="10"/>
        <color theme="1"/>
        <rFont val="微软雅黑"/>
        <charset val="134"/>
      </rPr>
      <t>一般</t>
    </r>
    <r>
      <rPr>
        <sz val="10"/>
        <rFont val="微软雅黑"/>
        <charset val="134"/>
      </rPr>
      <t>55周岁以下、一定学历学位和专业技术职称，入选后连续、全职在昆明市工作不少于5年。拥有发明专利、专有技术、自主知识产权，能够填补昆明市空白，产业化开发潜力大；获得国家认可资质，在战略咨询、管理设计、流程管控以及财税、金融、法律、人事、创业孵化、知识产权代理等方面经验丰富、成果丰硕；有创业经验或曾担任国内外知名企业中高层管理职位；主持重大产业技术研究项目，技术路线明确，研究方向符合昆明市产业发展需要，研究成果具有较强产业带动作用；具有高级技师或相当职称，技术技艺精湛的高技能人才。</t>
    </r>
  </si>
  <si>
    <r>
      <rPr>
        <sz val="10"/>
        <color theme="1"/>
        <rFont val="微软雅黑"/>
        <charset val="0"/>
      </rPr>
      <t>2018</t>
    </r>
    <r>
      <rPr>
        <sz val="10"/>
        <rFont val="微软雅黑"/>
        <charset val="134"/>
      </rPr>
      <t>年</t>
    </r>
    <r>
      <rPr>
        <sz val="10"/>
        <rFont val="微软雅黑"/>
        <charset val="0"/>
      </rPr>
      <t>8</t>
    </r>
    <r>
      <rPr>
        <sz val="10"/>
        <rFont val="微软雅黑"/>
        <charset val="134"/>
      </rPr>
      <t>月</t>
    </r>
    <r>
      <rPr>
        <sz val="10"/>
        <rFont val="微软雅黑"/>
        <charset val="0"/>
      </rPr>
      <t>15</t>
    </r>
    <r>
      <rPr>
        <sz val="10"/>
        <rFont val="微软雅黑"/>
        <charset val="134"/>
      </rPr>
      <t>日起</t>
    </r>
  </si>
  <si>
    <r>
      <rPr>
        <sz val="10"/>
        <color theme="1"/>
        <rFont val="微软雅黑"/>
        <charset val="134"/>
      </rPr>
      <t>一、申报范围对象。申报春城产业人才的主体须为昆明市域内企事业单位、各类社会组织、非公经济组织，在申报起始日前</t>
    </r>
    <r>
      <rPr>
        <sz val="10"/>
        <rFont val="微软雅黑"/>
        <charset val="0"/>
      </rPr>
      <t>2</t>
    </r>
    <r>
      <rPr>
        <sz val="10"/>
        <rFont val="微软雅黑"/>
        <charset val="134"/>
      </rPr>
      <t>年内从国内外全职引进（调入）的在职在岗人员，入选后连续、全职在昆明工作不少于</t>
    </r>
    <r>
      <rPr>
        <sz val="10"/>
        <rFont val="微软雅黑"/>
        <charset val="0"/>
      </rPr>
      <t>5</t>
    </r>
    <r>
      <rPr>
        <sz val="10"/>
        <rFont val="微软雅黑"/>
        <charset val="134"/>
      </rPr>
      <t>年；或尚未在昆明工作、但已签订引进协议并承诺在合同签订之日起</t>
    </r>
    <r>
      <rPr>
        <sz val="10"/>
        <rFont val="微软雅黑"/>
        <charset val="0"/>
      </rPr>
      <t>3</t>
    </r>
    <r>
      <rPr>
        <sz val="10"/>
        <rFont val="微软雅黑"/>
        <charset val="134"/>
      </rPr>
      <t>个月内到岗，且连续工作时间不少于</t>
    </r>
    <r>
      <rPr>
        <sz val="10"/>
        <rFont val="微软雅黑"/>
        <charset val="0"/>
      </rPr>
      <t>5</t>
    </r>
    <r>
      <rPr>
        <sz val="10"/>
        <rFont val="微软雅黑"/>
        <charset val="134"/>
      </rPr>
      <t>年的人才。下列人员不在申报范围内：</t>
    </r>
    <r>
      <rPr>
        <sz val="10"/>
        <rFont val="微软雅黑"/>
        <charset val="0"/>
      </rPr>
      <t xml:space="preserve">
</t>
    </r>
    <r>
      <rPr>
        <sz val="10"/>
        <rFont val="微软雅黑"/>
        <charset val="134"/>
      </rPr>
      <t>（一）公务员及参照公务员法管理人员；</t>
    </r>
    <r>
      <rPr>
        <sz val="10"/>
        <rFont val="微软雅黑"/>
        <charset val="0"/>
      </rPr>
      <t xml:space="preserve">
</t>
    </r>
    <r>
      <rPr>
        <sz val="10"/>
        <rFont val="微软雅黑"/>
        <charset val="134"/>
      </rPr>
      <t>（二）已入选云南省</t>
    </r>
    <r>
      <rPr>
        <sz val="10"/>
        <rFont val="微软雅黑"/>
        <charset val="0"/>
      </rPr>
      <t>“</t>
    </r>
    <r>
      <rPr>
        <sz val="10"/>
        <rFont val="微软雅黑"/>
        <charset val="134"/>
      </rPr>
      <t>兴滇英才支持计划</t>
    </r>
    <r>
      <rPr>
        <sz val="10"/>
        <rFont val="微软雅黑"/>
        <charset val="0"/>
      </rPr>
      <t>”</t>
    </r>
    <r>
      <rPr>
        <sz val="10"/>
        <rFont val="微软雅黑"/>
        <charset val="134"/>
      </rPr>
      <t>人才专项人员；</t>
    </r>
    <r>
      <rPr>
        <sz val="10"/>
        <rFont val="微软雅黑"/>
        <charset val="0"/>
      </rPr>
      <t xml:space="preserve">
</t>
    </r>
    <r>
      <rPr>
        <sz val="10"/>
        <rFont val="微软雅黑"/>
        <charset val="134"/>
      </rPr>
      <t>（三）同一年度已申报</t>
    </r>
    <r>
      <rPr>
        <sz val="10"/>
        <rFont val="微软雅黑"/>
        <charset val="0"/>
      </rPr>
      <t>“</t>
    </r>
    <r>
      <rPr>
        <sz val="10"/>
        <rFont val="微软雅黑"/>
        <charset val="134"/>
      </rPr>
      <t>春城计划</t>
    </r>
    <r>
      <rPr>
        <sz val="10"/>
        <rFont val="微软雅黑"/>
        <charset val="0"/>
      </rPr>
      <t>”</t>
    </r>
    <r>
      <rPr>
        <sz val="10"/>
        <rFont val="微软雅黑"/>
        <charset val="134"/>
      </rPr>
      <t>高层次人才引进工程其他专项的人员；</t>
    </r>
    <r>
      <rPr>
        <sz val="10"/>
        <rFont val="微软雅黑"/>
        <charset val="0"/>
      </rPr>
      <t xml:space="preserve">
</t>
    </r>
    <r>
      <rPr>
        <sz val="10"/>
        <rFont val="微软雅黑"/>
        <charset val="134"/>
      </rPr>
      <t>（四）申报</t>
    </r>
    <r>
      <rPr>
        <sz val="10"/>
        <rFont val="微软雅黑"/>
        <charset val="0"/>
      </rPr>
      <t>“</t>
    </r>
    <r>
      <rPr>
        <sz val="10"/>
        <rFont val="微软雅黑"/>
        <charset val="134"/>
      </rPr>
      <t>春城计划</t>
    </r>
    <r>
      <rPr>
        <sz val="10"/>
        <rFont val="微软雅黑"/>
        <charset val="0"/>
      </rPr>
      <t>”</t>
    </r>
    <r>
      <rPr>
        <sz val="10"/>
        <rFont val="微软雅黑"/>
        <charset val="134"/>
      </rPr>
      <t>产业人才专项满</t>
    </r>
    <r>
      <rPr>
        <sz val="10"/>
        <rFont val="微软雅黑"/>
        <charset val="0"/>
      </rPr>
      <t>2</t>
    </r>
    <r>
      <rPr>
        <sz val="10"/>
        <rFont val="微软雅黑"/>
        <charset val="134"/>
      </rPr>
      <t>次人员。</t>
    </r>
    <r>
      <rPr>
        <sz val="10"/>
        <rFont val="微软雅黑"/>
        <charset val="0"/>
      </rPr>
      <t xml:space="preserve">
</t>
    </r>
    <r>
      <rPr>
        <sz val="10"/>
        <rFont val="微软雅黑"/>
        <charset val="134"/>
      </rPr>
      <t>二、申报基本条件：</t>
    </r>
    <r>
      <rPr>
        <sz val="10"/>
        <rFont val="微软雅黑"/>
        <charset val="0"/>
      </rPr>
      <t xml:space="preserve">
</t>
    </r>
    <r>
      <rPr>
        <sz val="10"/>
        <rFont val="微软雅黑"/>
        <charset val="134"/>
      </rPr>
      <t>（一）遵守我国法律法规，有良好的思想品德、科学道德、职业道德和严谨务实学风；</t>
    </r>
    <r>
      <rPr>
        <sz val="10"/>
        <rFont val="微软雅黑"/>
        <charset val="0"/>
      </rPr>
      <t xml:space="preserve">
</t>
    </r>
    <r>
      <rPr>
        <sz val="10"/>
        <rFont val="微软雅黑"/>
        <charset val="134"/>
      </rPr>
      <t>（二）</t>
    </r>
    <r>
      <rPr>
        <sz val="10"/>
        <rFont val="微软雅黑"/>
        <charset val="0"/>
      </rPr>
      <t>55</t>
    </r>
    <r>
      <rPr>
        <sz val="10"/>
        <rFont val="微软雅黑"/>
        <charset val="134"/>
      </rPr>
      <t>周岁以下，具有一定学历学位、专业技术职称和技能资质，在省</t>
    </r>
    <r>
      <rPr>
        <sz val="10"/>
        <rFont val="微软雅黑"/>
        <charset val="0"/>
      </rPr>
      <t>(</t>
    </r>
    <r>
      <rPr>
        <sz val="10"/>
        <rFont val="微软雅黑"/>
        <charset val="134"/>
      </rPr>
      <t>国</t>
    </r>
    <r>
      <rPr>
        <sz val="10"/>
        <rFont val="微软雅黑"/>
        <charset val="0"/>
      </rPr>
      <t>)</t>
    </r>
    <r>
      <rPr>
        <sz val="10"/>
        <rFont val="微软雅黑"/>
        <charset val="134"/>
      </rPr>
      <t>外重点高校、科研机构、大型企事业单位和社会组织以及非公经济组织从事过促进产业发展相关工作。</t>
    </r>
    <r>
      <rPr>
        <sz val="10"/>
        <rFont val="微软雅黑"/>
        <charset val="0"/>
      </rPr>
      <t xml:space="preserve">
</t>
    </r>
    <r>
      <rPr>
        <sz val="10"/>
        <rFont val="微软雅黑"/>
        <charset val="134"/>
      </rPr>
      <t>三、除基本条件外，还须具备下列条件之一：</t>
    </r>
    <r>
      <rPr>
        <sz val="10"/>
        <rFont val="微软雅黑"/>
        <charset val="0"/>
      </rPr>
      <t xml:space="preserve">
</t>
    </r>
    <r>
      <rPr>
        <sz val="10"/>
        <rFont val="微软雅黑"/>
        <charset val="134"/>
      </rPr>
      <t>（一）昆明市域内创业。在昆明创办、领办、合办企业占股不得少于</t>
    </r>
    <r>
      <rPr>
        <sz val="10"/>
        <rFont val="微软雅黑"/>
        <charset val="0"/>
      </rPr>
      <t>30%</t>
    </r>
    <r>
      <rPr>
        <sz val="10"/>
        <rFont val="微软雅黑"/>
        <charset val="134"/>
      </rPr>
      <t>，自主研发设计产品、关键技术、核心工艺，发展方向符合昆明市产业政策要求，具有较大市场潜力和预期经济效益；</t>
    </r>
    <r>
      <rPr>
        <sz val="10"/>
        <rFont val="微软雅黑"/>
        <charset val="0"/>
      </rPr>
      <t xml:space="preserve">
</t>
    </r>
    <r>
      <rPr>
        <sz val="10"/>
        <rFont val="微软雅黑"/>
        <charset val="134"/>
      </rPr>
      <t>（二）有较强创新能力。学术、技术、研发水平国内一流，获同行认可，拥有专利、专有技术、软件著作权等自主知识产权或重要工程技术类作品，主持过国家重大产业技术研究项目或作为国家重点实验室、工程实验室和工程</t>
    </r>
    <r>
      <rPr>
        <sz val="10"/>
        <rFont val="微软雅黑"/>
        <charset val="0"/>
      </rPr>
      <t>(</t>
    </r>
    <r>
      <rPr>
        <sz val="10"/>
        <rFont val="微软雅黑"/>
        <charset val="134"/>
      </rPr>
      <t>技术</t>
    </r>
    <r>
      <rPr>
        <sz val="10"/>
        <rFont val="微软雅黑"/>
        <charset val="0"/>
      </rPr>
      <t>)</t>
    </r>
    <r>
      <rPr>
        <sz val="10"/>
        <rFont val="微软雅黑"/>
        <charset val="134"/>
      </rPr>
      <t>研究中心主要技术负责人，技术路线明确</t>
    </r>
    <r>
      <rPr>
        <sz val="10"/>
        <rFont val="微软雅黑"/>
        <charset val="0"/>
      </rPr>
      <t>,</t>
    </r>
    <r>
      <rPr>
        <sz val="10"/>
        <rFont val="微软雅黑"/>
        <charset val="134"/>
      </rPr>
      <t>科研成果已实现产业化应用并获得较大经济效益或具有产业化前景和较强产业带动引领作用；</t>
    </r>
    <r>
      <rPr>
        <sz val="10"/>
        <rFont val="微软雅黑"/>
        <charset val="0"/>
      </rPr>
      <t xml:space="preserve">
</t>
    </r>
    <r>
      <rPr>
        <sz val="10"/>
        <rFont val="微软雅黑"/>
        <charset val="134"/>
      </rPr>
      <t>（三）生产实操技能精湛。掌握生产技术关键环节、操作工艺、技能技巧，具有技师及以上或相当专业技术职称，本领域知名度高，能独立、熟练、有效解决实操技术问题；</t>
    </r>
    <r>
      <rPr>
        <sz val="10"/>
        <rFont val="微软雅黑"/>
        <charset val="0"/>
      </rPr>
      <t xml:space="preserve">
</t>
    </r>
    <r>
      <rPr>
        <sz val="10"/>
        <rFont val="微软雅黑"/>
        <charset val="134"/>
      </rPr>
      <t>（四）精通企业经营管理。在省</t>
    </r>
    <r>
      <rPr>
        <sz val="10"/>
        <rFont val="微软雅黑"/>
        <charset val="0"/>
      </rPr>
      <t>(</t>
    </r>
    <r>
      <rPr>
        <sz val="10"/>
        <rFont val="微软雅黑"/>
        <charset val="134"/>
      </rPr>
      <t>国</t>
    </r>
    <r>
      <rPr>
        <sz val="10"/>
        <rFont val="微软雅黑"/>
        <charset val="0"/>
      </rPr>
      <t>)</t>
    </r>
    <r>
      <rPr>
        <sz val="10"/>
        <rFont val="微软雅黑"/>
        <charset val="134"/>
      </rPr>
      <t>外重点高校、科研机构、大型企事业单位中曾担任中高层以上职位经历，行业管理经验丰富，经营管理能力较强，熟悉相关领域市场规则</t>
    </r>
    <r>
      <rPr>
        <sz val="10"/>
        <rFont val="微软雅黑"/>
        <charset val="0"/>
      </rPr>
      <t>,</t>
    </r>
    <r>
      <rPr>
        <sz val="10"/>
        <rFont val="微软雅黑"/>
        <charset val="134"/>
      </rPr>
      <t>能主导带动市场拓展、管理升级；</t>
    </r>
    <r>
      <rPr>
        <sz val="10"/>
        <rFont val="微软雅黑"/>
        <charset val="0"/>
      </rPr>
      <t xml:space="preserve">
</t>
    </r>
    <r>
      <rPr>
        <sz val="10"/>
        <rFont val="微软雅黑"/>
        <charset val="134"/>
      </rPr>
      <t>（五）其他急需紧缺产业人才。获得国家认可高级以上资质，在工业设计、创业孵化、人力资源，以及金融投资等方面经验丰富、成果丰硕；尤其是在电子信息制造、生物医药、先进装备制造、新材料及新能源等新兴产业，符合昆明产业发展需要的各类人才。</t>
    </r>
  </si>
  <si>
    <r>
      <rPr>
        <sz val="10"/>
        <color theme="1"/>
        <rFont val="微软雅黑"/>
        <charset val="0"/>
      </rPr>
      <t>1.</t>
    </r>
    <r>
      <rPr>
        <sz val="10"/>
        <rFont val="微软雅黑"/>
        <charset val="134"/>
      </rPr>
      <t>《</t>
    </r>
    <r>
      <rPr>
        <sz val="10"/>
        <rFont val="微软雅黑"/>
        <charset val="0"/>
      </rPr>
      <t>“</t>
    </r>
    <r>
      <rPr>
        <sz val="10"/>
        <rFont val="微软雅黑"/>
        <charset val="134"/>
      </rPr>
      <t>春城计划</t>
    </r>
    <r>
      <rPr>
        <sz val="10"/>
        <rFont val="微软雅黑"/>
        <charset val="0"/>
      </rPr>
      <t>”</t>
    </r>
    <r>
      <rPr>
        <sz val="10"/>
        <rFont val="微软雅黑"/>
        <charset val="134"/>
      </rPr>
      <t>产业人才申报书》；</t>
    </r>
    <r>
      <rPr>
        <sz val="10"/>
        <rFont val="微软雅黑"/>
        <charset val="0"/>
      </rPr>
      <t xml:space="preserve">
2.</t>
    </r>
    <r>
      <rPr>
        <sz val="10"/>
        <rFont val="微软雅黑"/>
        <charset val="134"/>
      </rPr>
      <t>身份证明材料</t>
    </r>
    <r>
      <rPr>
        <sz val="10"/>
        <rFont val="微软雅黑"/>
        <charset val="0"/>
      </rPr>
      <t>(</t>
    </r>
    <r>
      <rPr>
        <sz val="10"/>
        <rFont val="微软雅黑"/>
        <charset val="134"/>
      </rPr>
      <t>身份证或护照、学历学位证书、职称证书、职业资格证书、国家认可资质证书等</t>
    </r>
    <r>
      <rPr>
        <sz val="10"/>
        <rFont val="微软雅黑"/>
        <charset val="0"/>
      </rPr>
      <t>)</t>
    </r>
    <r>
      <rPr>
        <sz val="10"/>
        <rFont val="微软雅黑"/>
        <charset val="134"/>
      </rPr>
      <t>，任职经历证明材料；</t>
    </r>
    <r>
      <rPr>
        <sz val="10"/>
        <rFont val="微软雅黑"/>
        <charset val="0"/>
      </rPr>
      <t xml:space="preserve">
3.</t>
    </r>
    <r>
      <rPr>
        <sz val="10"/>
        <rFont val="微软雅黑"/>
        <charset val="134"/>
      </rPr>
      <t>主要成果材料</t>
    </r>
    <r>
      <rPr>
        <sz val="10"/>
        <rFont val="微软雅黑"/>
        <charset val="0"/>
      </rPr>
      <t>(</t>
    </r>
    <r>
      <rPr>
        <sz val="10"/>
        <rFont val="微软雅黑"/>
        <charset val="134"/>
      </rPr>
      <t>代表性论文论著、专利及产品证书、专有技术等自主知识产权证明材料</t>
    </r>
    <r>
      <rPr>
        <sz val="10"/>
        <rFont val="微软雅黑"/>
        <charset val="0"/>
      </rPr>
      <t>)</t>
    </r>
    <r>
      <rPr>
        <sz val="10"/>
        <rFont val="微软雅黑"/>
        <charset val="134"/>
      </rPr>
      <t>，以及主持</t>
    </r>
    <r>
      <rPr>
        <sz val="10"/>
        <rFont val="微软雅黑"/>
        <charset val="0"/>
      </rPr>
      <t>(</t>
    </r>
    <r>
      <rPr>
        <sz val="10"/>
        <rFont val="微软雅黑"/>
        <charset val="134"/>
      </rPr>
      <t>参与</t>
    </r>
    <r>
      <rPr>
        <sz val="10"/>
        <rFont val="微软雅黑"/>
        <charset val="0"/>
      </rPr>
      <t>)</t>
    </r>
    <r>
      <rPr>
        <sz val="10"/>
        <rFont val="微软雅黑"/>
        <charset val="134"/>
      </rPr>
      <t>过的产业重大项目证明材料；</t>
    </r>
    <r>
      <rPr>
        <sz val="10"/>
        <rFont val="微软雅黑"/>
        <charset val="0"/>
      </rPr>
      <t xml:space="preserve">
4.</t>
    </r>
    <r>
      <rPr>
        <sz val="10"/>
        <rFont val="微软雅黑"/>
        <charset val="134"/>
      </rPr>
      <t>主要业绩材料</t>
    </r>
    <r>
      <rPr>
        <sz val="10"/>
        <rFont val="微软雅黑"/>
        <charset val="0"/>
      </rPr>
      <t>(</t>
    </r>
    <r>
      <rPr>
        <sz val="10"/>
        <rFont val="微软雅黑"/>
        <charset val="134"/>
      </rPr>
      <t>创办、领办、合办企业的</t>
    </r>
    <r>
      <rPr>
        <sz val="10"/>
        <rFont val="微软雅黑"/>
        <charset val="0"/>
      </rPr>
      <t>“</t>
    </r>
    <r>
      <rPr>
        <sz val="10"/>
        <rFont val="微软雅黑"/>
        <charset val="134"/>
      </rPr>
      <t>三证合一</t>
    </r>
    <r>
      <rPr>
        <sz val="10"/>
        <rFont val="微软雅黑"/>
        <charset val="0"/>
      </rPr>
      <t>”</t>
    </r>
    <r>
      <rPr>
        <sz val="10"/>
        <rFont val="微软雅黑"/>
        <charset val="134"/>
      </rPr>
      <t>营业执照、财务报表或审计报告、主要产品和关键技术的合作协议、销售合同和凭证等证明材料</t>
    </r>
    <r>
      <rPr>
        <sz val="10"/>
        <rFont val="微软雅黑"/>
        <charset val="0"/>
      </rPr>
      <t>)</t>
    </r>
    <r>
      <rPr>
        <sz val="10"/>
        <rFont val="微软雅黑"/>
        <charset val="134"/>
      </rPr>
      <t>，以及科技成果转化、产业化证明材料；</t>
    </r>
    <r>
      <rPr>
        <sz val="10"/>
        <rFont val="微软雅黑"/>
        <charset val="0"/>
      </rPr>
      <t xml:space="preserve">
5.</t>
    </r>
    <r>
      <rPr>
        <sz val="10"/>
        <rFont val="微软雅黑"/>
        <charset val="134"/>
      </rPr>
      <t>获奖情况材料</t>
    </r>
    <r>
      <rPr>
        <sz val="10"/>
        <rFont val="微软雅黑"/>
        <charset val="0"/>
      </rPr>
      <t>(</t>
    </r>
    <r>
      <rPr>
        <sz val="10"/>
        <rFont val="微软雅黑"/>
        <charset val="134"/>
      </rPr>
      <t>获省部级以上奖励、行业重要奖项等证书或证明材料</t>
    </r>
    <r>
      <rPr>
        <sz val="10"/>
        <rFont val="微软雅黑"/>
        <charset val="0"/>
      </rPr>
      <t>)</t>
    </r>
    <r>
      <rPr>
        <sz val="10"/>
        <rFont val="微软雅黑"/>
        <charset val="134"/>
      </rPr>
      <t>；</t>
    </r>
    <r>
      <rPr>
        <sz val="10"/>
        <rFont val="微软雅黑"/>
        <charset val="0"/>
      </rPr>
      <t xml:space="preserve">
6.</t>
    </r>
    <r>
      <rPr>
        <sz val="10"/>
        <rFont val="微软雅黑"/>
        <charset val="134"/>
      </rPr>
      <t>引进协议或工作合同</t>
    </r>
    <r>
      <rPr>
        <sz val="10"/>
        <rFont val="微软雅黑"/>
        <charset val="0"/>
      </rPr>
      <t>(</t>
    </r>
    <r>
      <rPr>
        <sz val="10"/>
        <rFont val="微软雅黑"/>
        <charset val="134"/>
      </rPr>
      <t>或劳动合同备案表</t>
    </r>
    <r>
      <rPr>
        <sz val="10"/>
        <rFont val="微软雅黑"/>
        <charset val="0"/>
      </rPr>
      <t>)</t>
    </r>
    <r>
      <rPr>
        <sz val="10"/>
        <rFont val="微软雅黑"/>
        <charset val="134"/>
      </rPr>
      <t>，所在单位推荐意见；</t>
    </r>
    <r>
      <rPr>
        <sz val="10"/>
        <rFont val="微软雅黑"/>
        <charset val="0"/>
      </rPr>
      <t xml:space="preserve">
7.</t>
    </r>
    <r>
      <rPr>
        <sz val="10"/>
        <rFont val="微软雅黑"/>
        <charset val="134"/>
      </rPr>
      <t>其他证明个人能力水平的附件材料。</t>
    </r>
  </si>
  <si>
    <r>
      <rPr>
        <sz val="10"/>
        <color theme="1"/>
        <rFont val="微软雅黑"/>
        <charset val="0"/>
      </rPr>
      <t>“</t>
    </r>
    <r>
      <rPr>
        <sz val="10"/>
        <rFont val="微软雅黑"/>
        <charset val="134"/>
      </rPr>
      <t>春城产业人才</t>
    </r>
    <r>
      <rPr>
        <sz val="10"/>
        <rFont val="微软雅黑"/>
        <charset val="0"/>
      </rPr>
      <t>”</t>
    </r>
    <r>
      <rPr>
        <sz val="10"/>
        <rFont val="微软雅黑"/>
        <charset val="134"/>
      </rPr>
      <t>采取个人申请、所在单位推荐、昆明市工业和信息化局组织审核评审、市委人才工作领导小组审定的程序产生。</t>
    </r>
  </si>
  <si>
    <t>每年发布公告组织申报，经专家评审、主管部门审核、市委人才工作领导小组审定后确定入选人才。</t>
  </si>
  <si>
    <t>单位：市工业和信息化局
联系电话：0871-63135910</t>
  </si>
  <si>
    <t>春城产业技术领军人才</t>
  </si>
  <si>
    <t>进一步鼓励产业技术领军人才通过各种方式参与昆明各项建设，推动我市改革开放和经济社会发展。</t>
  </si>
  <si>
    <r>
      <rPr>
        <sz val="10"/>
        <color theme="1"/>
        <rFont val="微软雅黑"/>
        <charset val="134"/>
      </rPr>
      <t>一般</t>
    </r>
    <r>
      <rPr>
        <sz val="10"/>
        <rFont val="微软雅黑"/>
        <charset val="0"/>
      </rPr>
      <t>55</t>
    </r>
    <r>
      <rPr>
        <sz val="10"/>
        <rFont val="微软雅黑"/>
        <charset val="134"/>
      </rPr>
      <t>周岁以下、副高以上专业技术职称、具备固定的能够满足技术研发及产业创新的工作平台。在昆明市各产业领域中取得重要技术创新成果、作出突出贡献，在同行业中示范引领作用较大、得到广泛认可。</t>
    </r>
  </si>
  <si>
    <r>
      <rPr>
        <sz val="10"/>
        <color theme="1"/>
        <rFont val="微软雅黑"/>
        <charset val="134"/>
      </rPr>
      <t>资格条件。申报昆明市</t>
    </r>
    <r>
      <rPr>
        <sz val="10"/>
        <rFont val="微软雅黑"/>
        <charset val="0"/>
      </rPr>
      <t>“</t>
    </r>
    <r>
      <rPr>
        <sz val="10"/>
        <rFont val="微软雅黑"/>
        <charset val="134"/>
      </rPr>
      <t>春城计划</t>
    </r>
    <r>
      <rPr>
        <sz val="10"/>
        <rFont val="微软雅黑"/>
        <charset val="0"/>
      </rPr>
      <t>”</t>
    </r>
    <r>
      <rPr>
        <sz val="10"/>
        <rFont val="微软雅黑"/>
        <charset val="134"/>
      </rPr>
      <t>春城产业技术领军人才专项，须为在昆明市域内高等院校、科研机构、企事业单位和社会组织全职工作</t>
    </r>
    <r>
      <rPr>
        <sz val="10"/>
        <rFont val="微软雅黑"/>
        <charset val="0"/>
      </rPr>
      <t>2</t>
    </r>
    <r>
      <rPr>
        <sz val="10"/>
        <rFont val="微软雅黑"/>
        <charset val="134"/>
      </rPr>
      <t>年以上，且行政、工资关系隶属昆明市的在职在岗人员。入选后须连续、全职在昆明市工作不少于</t>
    </r>
    <r>
      <rPr>
        <sz val="10"/>
        <rFont val="微软雅黑"/>
        <charset val="0"/>
      </rPr>
      <t>5</t>
    </r>
    <r>
      <rPr>
        <sz val="10"/>
        <rFont val="微软雅黑"/>
        <charset val="134"/>
      </rPr>
      <t>年。下列人员不在申报范围以内：</t>
    </r>
    <r>
      <rPr>
        <sz val="10"/>
        <rFont val="微软雅黑"/>
        <charset val="0"/>
      </rPr>
      <t xml:space="preserve">
1.</t>
    </r>
    <r>
      <rPr>
        <sz val="10"/>
        <rFont val="微软雅黑"/>
        <charset val="134"/>
      </rPr>
      <t>公务员及参照公务员法管理人员；</t>
    </r>
    <r>
      <rPr>
        <sz val="10"/>
        <rFont val="微软雅黑"/>
        <charset val="0"/>
      </rPr>
      <t xml:space="preserve">
2.</t>
    </r>
    <r>
      <rPr>
        <sz val="10"/>
        <rFont val="微软雅黑"/>
        <charset val="134"/>
      </rPr>
      <t>已入选云南省</t>
    </r>
    <r>
      <rPr>
        <sz val="10"/>
        <rFont val="微软雅黑"/>
        <charset val="0"/>
      </rPr>
      <t>“</t>
    </r>
    <r>
      <rPr>
        <sz val="10"/>
        <rFont val="微软雅黑"/>
        <charset val="134"/>
      </rPr>
      <t>兴滇英才支持计划</t>
    </r>
    <r>
      <rPr>
        <sz val="10"/>
        <rFont val="微软雅黑"/>
        <charset val="0"/>
      </rPr>
      <t>”</t>
    </r>
    <r>
      <rPr>
        <sz val="10"/>
        <rFont val="微软雅黑"/>
        <charset val="134"/>
      </rPr>
      <t>人才人员；</t>
    </r>
    <r>
      <rPr>
        <sz val="10"/>
        <rFont val="微软雅黑"/>
        <charset val="0"/>
      </rPr>
      <t xml:space="preserve">
3.</t>
    </r>
    <r>
      <rPr>
        <sz val="10"/>
        <rFont val="微软雅黑"/>
        <charset val="134"/>
      </rPr>
      <t>同一年度已申报</t>
    </r>
    <r>
      <rPr>
        <sz val="10"/>
        <rFont val="微软雅黑"/>
        <charset val="0"/>
      </rPr>
      <t>“</t>
    </r>
    <r>
      <rPr>
        <sz val="10"/>
        <rFont val="微软雅黑"/>
        <charset val="134"/>
      </rPr>
      <t>春城计划</t>
    </r>
    <r>
      <rPr>
        <sz val="10"/>
        <rFont val="微软雅黑"/>
        <charset val="0"/>
      </rPr>
      <t>”</t>
    </r>
    <r>
      <rPr>
        <sz val="10"/>
        <rFont val="微软雅黑"/>
        <charset val="134"/>
      </rPr>
      <t>高层次人才培养工程其他专项的人员。</t>
    </r>
    <r>
      <rPr>
        <sz val="10"/>
        <rFont val="微软雅黑"/>
        <charset val="0"/>
      </rPr>
      <t xml:space="preserve">
</t>
    </r>
    <r>
      <rPr>
        <sz val="10"/>
        <rFont val="微软雅黑"/>
        <charset val="134"/>
      </rPr>
      <t>（一）基本条件</t>
    </r>
    <r>
      <rPr>
        <sz val="10"/>
        <rFont val="微软雅黑"/>
        <charset val="0"/>
      </rPr>
      <t xml:space="preserve">
1.</t>
    </r>
    <r>
      <rPr>
        <sz val="10"/>
        <rFont val="微软雅黑"/>
        <charset val="134"/>
      </rPr>
      <t>拥护中国共产党领导，政治立场坚定，增强</t>
    </r>
    <r>
      <rPr>
        <sz val="10"/>
        <rFont val="微软雅黑"/>
        <charset val="0"/>
      </rPr>
      <t>“</t>
    </r>
    <r>
      <rPr>
        <sz val="10"/>
        <rFont val="微软雅黑"/>
        <charset val="134"/>
      </rPr>
      <t>四个意识</t>
    </r>
    <r>
      <rPr>
        <sz val="10"/>
        <rFont val="微软雅黑"/>
        <charset val="0"/>
      </rPr>
      <t>”</t>
    </r>
    <r>
      <rPr>
        <sz val="10"/>
        <rFont val="微软雅黑"/>
        <charset val="134"/>
      </rPr>
      <t>、坚定</t>
    </r>
    <r>
      <rPr>
        <sz val="10"/>
        <rFont val="微软雅黑"/>
        <charset val="0"/>
      </rPr>
      <t>“</t>
    </r>
    <r>
      <rPr>
        <sz val="10"/>
        <rFont val="微软雅黑"/>
        <charset val="134"/>
      </rPr>
      <t>四个自信</t>
    </r>
    <r>
      <rPr>
        <sz val="10"/>
        <rFont val="微软雅黑"/>
        <charset val="0"/>
      </rPr>
      <t>”</t>
    </r>
    <r>
      <rPr>
        <sz val="10"/>
        <rFont val="微软雅黑"/>
        <charset val="134"/>
      </rPr>
      <t>、做到</t>
    </r>
    <r>
      <rPr>
        <sz val="10"/>
        <rFont val="微软雅黑"/>
        <charset val="0"/>
      </rPr>
      <t>“</t>
    </r>
    <r>
      <rPr>
        <sz val="10"/>
        <rFont val="微软雅黑"/>
        <charset val="134"/>
      </rPr>
      <t>两个维护</t>
    </r>
    <r>
      <rPr>
        <sz val="10"/>
        <rFont val="微软雅黑"/>
        <charset val="0"/>
      </rPr>
      <t>”</t>
    </r>
    <r>
      <rPr>
        <sz val="10"/>
        <rFont val="微软雅黑"/>
        <charset val="134"/>
      </rPr>
      <t>，遵纪守法、品行高尚、爱国奋斗、群众公认。</t>
    </r>
    <r>
      <rPr>
        <sz val="10"/>
        <rFont val="微软雅黑"/>
        <charset val="0"/>
      </rPr>
      <t xml:space="preserve">
2.</t>
    </r>
    <r>
      <rPr>
        <sz val="10"/>
        <rFont val="微软雅黑"/>
        <charset val="134"/>
      </rPr>
      <t>年龄一般</t>
    </r>
    <r>
      <rPr>
        <sz val="10"/>
        <rFont val="微软雅黑"/>
        <charset val="0"/>
      </rPr>
      <t>55</t>
    </r>
    <r>
      <rPr>
        <sz val="10"/>
        <rFont val="微软雅黑"/>
        <charset val="134"/>
      </rPr>
      <t>周岁以下，副高级以上专业技术职称。</t>
    </r>
    <r>
      <rPr>
        <sz val="10"/>
        <rFont val="微软雅黑"/>
        <charset val="0"/>
      </rPr>
      <t xml:space="preserve">
3.</t>
    </r>
    <r>
      <rPr>
        <sz val="10"/>
        <rFont val="微软雅黑"/>
        <charset val="134"/>
      </rPr>
      <t>从事领域符合昆明市构建现代产业体系需要。</t>
    </r>
    <r>
      <rPr>
        <sz val="10"/>
        <rFont val="微软雅黑"/>
        <charset val="0"/>
      </rPr>
      <t xml:space="preserve">
4.</t>
    </r>
    <r>
      <rPr>
        <sz val="10"/>
        <rFont val="微软雅黑"/>
        <charset val="134"/>
      </rPr>
      <t>具备固定的能够满足技术研发及产业创新工作平台；具有较强的团队组织协调能力，能够领衔团队开展产业创新并发挥技术骨干和引领作用。</t>
    </r>
    <r>
      <rPr>
        <sz val="10"/>
        <rFont val="微软雅黑"/>
        <charset val="0"/>
      </rPr>
      <t xml:space="preserve">
</t>
    </r>
    <r>
      <rPr>
        <sz val="10"/>
        <rFont val="微软雅黑"/>
        <charset val="134"/>
      </rPr>
      <t>（二）核心条件。除基本条件外，还须具备下列条件之一。</t>
    </r>
    <r>
      <rPr>
        <sz val="10"/>
        <rFont val="微软雅黑"/>
        <charset val="0"/>
      </rPr>
      <t xml:space="preserve">
1.</t>
    </r>
    <r>
      <rPr>
        <sz val="10"/>
        <rFont val="微软雅黑"/>
        <charset val="134"/>
      </rPr>
      <t>企业研发团队主要负责人。能够带领团队开展企业产品创新、技术改造、工艺提升等创新性工作，所在企业近三年为本人带领的团队有一定的研发经费投入。本人所带领的团队近两年内已经取得重要产业创新成果，创新成果已得到转化（工业产值或主营业务收入达</t>
    </r>
    <r>
      <rPr>
        <sz val="10"/>
        <rFont val="微软雅黑"/>
        <charset val="0"/>
      </rPr>
      <t>2000</t>
    </r>
    <r>
      <rPr>
        <sz val="10"/>
        <rFont val="微软雅黑"/>
        <charset val="134"/>
      </rPr>
      <t>万元以上），并帮助所在企业取得显著经济效益，对产业发展有明显的引领带动作用。</t>
    </r>
    <r>
      <rPr>
        <sz val="10"/>
        <rFont val="微软雅黑"/>
        <charset val="0"/>
      </rPr>
      <t xml:space="preserve">
2.</t>
    </r>
    <r>
      <rPr>
        <sz val="10"/>
        <rFont val="微软雅黑"/>
        <charset val="134"/>
      </rPr>
      <t>在高校、科研院所和有科研职能的事业单位和社会组织从事产业创新研究的技术负责人。能够带领团队帮助符合我市产业发展方向的企业开展产品创新、技术改造、工艺提升、成果转化等研究工作。近</t>
    </r>
    <r>
      <rPr>
        <sz val="10"/>
        <rFont val="微软雅黑"/>
        <charset val="0"/>
      </rPr>
      <t>2</t>
    </r>
    <r>
      <rPr>
        <sz val="10"/>
        <rFont val="微软雅黑"/>
        <charset val="134"/>
      </rPr>
      <t>年的创新成果已得到转化（工业产值或主营业务收入达</t>
    </r>
    <r>
      <rPr>
        <sz val="10"/>
        <rFont val="微软雅黑"/>
        <charset val="0"/>
      </rPr>
      <t>2000</t>
    </r>
    <r>
      <rPr>
        <sz val="10"/>
        <rFont val="微软雅黑"/>
        <charset val="134"/>
      </rPr>
      <t>万元以上），或其创新成果即将转化（已与企业签订了成果转化协议），对产业发展有明显的引领带动作用。</t>
    </r>
    <r>
      <rPr>
        <sz val="10"/>
        <rFont val="微软雅黑"/>
        <charset val="0"/>
      </rPr>
      <t xml:space="preserve">
3.</t>
    </r>
    <r>
      <rPr>
        <sz val="10"/>
        <rFont val="微软雅黑"/>
        <charset val="134"/>
      </rPr>
      <t>参与符合我市产业发展方向创新成果转化的技术经理人。近</t>
    </r>
    <r>
      <rPr>
        <sz val="10"/>
        <rFont val="微软雅黑"/>
        <charset val="0"/>
      </rPr>
      <t>2</t>
    </r>
    <r>
      <rPr>
        <sz val="10"/>
        <rFont val="微软雅黑"/>
        <charset val="134"/>
      </rPr>
      <t>年已经帮助我市高校、科研院所和企业完成至少</t>
    </r>
    <r>
      <rPr>
        <sz val="10"/>
        <rFont val="微软雅黑"/>
        <charset val="0"/>
      </rPr>
      <t>2</t>
    </r>
    <r>
      <rPr>
        <sz val="10"/>
        <rFont val="微软雅黑"/>
        <charset val="134"/>
      </rPr>
      <t>项产业创新成果转化项目，合计创造营收</t>
    </r>
    <r>
      <rPr>
        <sz val="10"/>
        <rFont val="微软雅黑"/>
        <charset val="0"/>
      </rPr>
      <t>1000</t>
    </r>
    <r>
      <rPr>
        <sz val="10"/>
        <rFont val="微软雅黑"/>
        <charset val="134"/>
      </rPr>
      <t>万元以上。</t>
    </r>
    <r>
      <rPr>
        <sz val="10"/>
        <rFont val="微软雅黑"/>
        <charset val="0"/>
      </rPr>
      <t xml:space="preserve">
4.</t>
    </r>
    <r>
      <rPr>
        <sz val="10"/>
        <rFont val="微软雅黑"/>
        <charset val="134"/>
      </rPr>
      <t>已获得转化的专利发明人（含职务发明创造主要完成者，专利权属单位所有的）。其专利符合我市产业发展方向。近</t>
    </r>
    <r>
      <rPr>
        <sz val="10"/>
        <rFont val="微软雅黑"/>
        <charset val="0"/>
      </rPr>
      <t>2</t>
    </r>
    <r>
      <rPr>
        <sz val="10"/>
        <rFont val="微软雅黑"/>
        <charset val="134"/>
      </rPr>
      <t>年至少</t>
    </r>
    <r>
      <rPr>
        <sz val="10"/>
        <rFont val="微软雅黑"/>
        <charset val="0"/>
      </rPr>
      <t>1</t>
    </r>
    <r>
      <rPr>
        <sz val="10"/>
        <rFont val="微软雅黑"/>
        <charset val="134"/>
      </rPr>
      <t>项专利实现产业化应用（工业产值或主营业务收入达</t>
    </r>
    <r>
      <rPr>
        <sz val="10"/>
        <rFont val="微软雅黑"/>
        <charset val="0"/>
      </rPr>
      <t>1000</t>
    </r>
    <r>
      <rPr>
        <sz val="10"/>
        <rFont val="微软雅黑"/>
        <charset val="134"/>
      </rPr>
      <t>万元以上），或其专利即将转化（已与企业签订了成果转化协议），对产业发展有明显的引领带动作用。</t>
    </r>
  </si>
  <si>
    <r>
      <rPr>
        <sz val="10"/>
        <color theme="1"/>
        <rFont val="微软雅黑"/>
        <charset val="0"/>
      </rPr>
      <t>1.“</t>
    </r>
    <r>
      <rPr>
        <sz val="10"/>
        <rFont val="微软雅黑"/>
        <charset val="134"/>
      </rPr>
      <t>春城计划</t>
    </r>
    <r>
      <rPr>
        <sz val="10"/>
        <rFont val="微软雅黑"/>
        <charset val="0"/>
      </rPr>
      <t>”</t>
    </r>
    <r>
      <rPr>
        <sz val="10"/>
        <rFont val="微软雅黑"/>
        <charset val="134"/>
      </rPr>
      <t>高层次人才培养申报书（产业技术领军人才专项）；</t>
    </r>
    <r>
      <rPr>
        <sz val="10"/>
        <rFont val="微软雅黑"/>
        <charset val="0"/>
      </rPr>
      <t xml:space="preserve">
2.</t>
    </r>
    <r>
      <rPr>
        <sz val="10"/>
        <rFont val="微软雅黑"/>
        <charset val="134"/>
      </rPr>
      <t>附相关证明材料，包括：身份证、学历学位证书、专业技术职称证书及任职材料；主要成果证明材料，主持（参与）过重大项目并在其中承担工作证明材料；省部级以上奖励证书；所在单位资质证明材料；效益情况证明材料或转化效益证明材料；其他能证明专业技术能力及创新水平的证明材料。</t>
    </r>
  </si>
  <si>
    <t>由申报人向所在单位申请，所在单位同意后，向昆明市发展和改革委员会提出申报。</t>
  </si>
  <si>
    <r>
      <rPr>
        <sz val="10"/>
        <color theme="1"/>
        <rFont val="微软雅黑"/>
        <charset val="134"/>
      </rPr>
      <t>单位：市发展改革委</t>
    </r>
    <r>
      <rPr>
        <sz val="10"/>
        <rFont val="微软雅黑"/>
        <charset val="0"/>
      </rPr>
      <t xml:space="preserve">
</t>
    </r>
    <r>
      <rPr>
        <sz val="10"/>
        <rFont val="微软雅黑"/>
        <charset val="134"/>
      </rPr>
      <t>联系电话：</t>
    </r>
    <r>
      <rPr>
        <sz val="10"/>
        <rFont val="微软雅黑"/>
        <charset val="0"/>
      </rPr>
      <t>0871-63193454</t>
    </r>
  </si>
  <si>
    <t>春城首席技师专项</t>
  </si>
  <si>
    <t>进一步鼓励高技能人才通过各种方式参与昆明各项建设，推动我市改革开放和经济社会发展。</t>
  </si>
  <si>
    <r>
      <rPr>
        <sz val="10"/>
        <color theme="1"/>
        <rFont val="微软雅黑"/>
        <charset val="134"/>
      </rPr>
      <t>一般</t>
    </r>
    <r>
      <rPr>
        <sz val="10"/>
        <rFont val="微软雅黑"/>
        <charset val="0"/>
      </rPr>
      <t>55</t>
    </r>
    <r>
      <rPr>
        <sz val="10"/>
        <rFont val="微软雅黑"/>
        <charset val="134"/>
      </rPr>
      <t>周岁以下、长期在一线从事操作技能工作。技能水平拔尖、技艺技术精湛、实践经验丰富</t>
    </r>
    <r>
      <rPr>
        <sz val="10"/>
        <rFont val="微软雅黑"/>
        <charset val="0"/>
      </rPr>
      <t>,</t>
    </r>
    <r>
      <rPr>
        <sz val="10"/>
        <rFont val="微软雅黑"/>
        <charset val="134"/>
      </rPr>
      <t>在培养技能人才和传授技艺等方面业绩突出</t>
    </r>
    <r>
      <rPr>
        <sz val="10"/>
        <rFont val="微软雅黑"/>
        <charset val="0"/>
      </rPr>
      <t>;</t>
    </r>
    <r>
      <rPr>
        <sz val="10"/>
        <rFont val="微软雅黑"/>
        <charset val="134"/>
      </rPr>
      <t>在传统民族民间技艺方面有公认的绝技绝活</t>
    </r>
    <r>
      <rPr>
        <sz val="10"/>
        <rFont val="微软雅黑"/>
        <charset val="0"/>
      </rPr>
      <t>;</t>
    </r>
    <r>
      <rPr>
        <sz val="10"/>
        <rFont val="微软雅黑"/>
        <charset val="134"/>
      </rPr>
      <t>在本行业领域创新创造能力强、影响带动作用大、业内认可度高。</t>
    </r>
  </si>
  <si>
    <r>
      <rPr>
        <sz val="10"/>
        <color theme="1"/>
        <rFont val="微软雅黑"/>
        <charset val="134"/>
      </rPr>
      <t>一、</t>
    </r>
    <r>
      <rPr>
        <sz val="10"/>
        <rFont val="微软雅黑"/>
        <charset val="0"/>
      </rPr>
      <t>“</t>
    </r>
    <r>
      <rPr>
        <sz val="10"/>
        <rFont val="微软雅黑"/>
        <charset val="134"/>
      </rPr>
      <t>春城计划</t>
    </r>
    <r>
      <rPr>
        <sz val="10"/>
        <rFont val="微软雅黑"/>
        <charset val="0"/>
      </rPr>
      <t>”</t>
    </r>
    <r>
      <rPr>
        <sz val="10"/>
        <rFont val="微软雅黑"/>
        <charset val="134"/>
      </rPr>
      <t>首席技师申报对象</t>
    </r>
    <r>
      <rPr>
        <sz val="10"/>
        <rFont val="微软雅黑"/>
        <charset val="0"/>
      </rPr>
      <t xml:space="preserve">
1.</t>
    </r>
    <r>
      <rPr>
        <sz val="10"/>
        <rFont val="微软雅黑"/>
        <charset val="134"/>
      </rPr>
      <t>一般</t>
    </r>
    <r>
      <rPr>
        <sz val="10"/>
        <rFont val="微软雅黑"/>
        <charset val="0"/>
      </rPr>
      <t>55</t>
    </r>
    <r>
      <rPr>
        <sz val="10"/>
        <rFont val="微软雅黑"/>
        <charset val="134"/>
      </rPr>
      <t>周岁以下、长期在一线从事操作技能工作，技能水平拔尖、技艺技术精湛、实践经验丰富</t>
    </r>
    <r>
      <rPr>
        <sz val="10"/>
        <rFont val="微软雅黑"/>
        <charset val="0"/>
      </rPr>
      <t>,</t>
    </r>
    <r>
      <rPr>
        <sz val="10"/>
        <rFont val="微软雅黑"/>
        <charset val="134"/>
      </rPr>
      <t>在培养技能人才和传授技艺等方面业绩突出</t>
    </r>
    <r>
      <rPr>
        <sz val="10"/>
        <rFont val="微软雅黑"/>
        <charset val="0"/>
      </rPr>
      <t>;
2.</t>
    </r>
    <r>
      <rPr>
        <sz val="10"/>
        <rFont val="微软雅黑"/>
        <charset val="134"/>
      </rPr>
      <t>在本行业领域创新创造能力强、影响带动作用大、业内认可度高；</t>
    </r>
    <r>
      <rPr>
        <sz val="10"/>
        <rFont val="微软雅黑"/>
        <charset val="0"/>
      </rPr>
      <t xml:space="preserve">
3.</t>
    </r>
    <r>
      <rPr>
        <sz val="10"/>
        <rFont val="微软雅黑"/>
        <charset val="134"/>
      </rPr>
      <t>在传统民族民间技艺方面有公认的绝技绝活，支撑传统工匠文化精神，精益求精，具有时代性、先进性和示范性的高技能人才。</t>
    </r>
    <r>
      <rPr>
        <sz val="10"/>
        <rFont val="微软雅黑"/>
        <charset val="0"/>
      </rPr>
      <t xml:space="preserve">
</t>
    </r>
    <r>
      <rPr>
        <sz val="10"/>
        <rFont val="微软雅黑"/>
        <charset val="134"/>
      </rPr>
      <t>二、</t>
    </r>
    <r>
      <rPr>
        <sz val="10"/>
        <rFont val="微软雅黑"/>
        <charset val="0"/>
      </rPr>
      <t>“</t>
    </r>
    <r>
      <rPr>
        <sz val="10"/>
        <rFont val="微软雅黑"/>
        <charset val="134"/>
      </rPr>
      <t>春城计划</t>
    </r>
    <r>
      <rPr>
        <sz val="10"/>
        <rFont val="微软雅黑"/>
        <charset val="0"/>
      </rPr>
      <t>”</t>
    </r>
    <r>
      <rPr>
        <sz val="10"/>
        <rFont val="微软雅黑"/>
        <charset val="134"/>
      </rPr>
      <t>首席技师申报条件</t>
    </r>
    <r>
      <rPr>
        <sz val="10"/>
        <rFont val="微软雅黑"/>
        <charset val="0"/>
      </rPr>
      <t xml:space="preserve">
</t>
    </r>
    <r>
      <rPr>
        <sz val="10"/>
        <rFont val="微软雅黑"/>
        <charset val="134"/>
      </rPr>
      <t>热爱祖国，坚决拥护中国共产党的领导和社会主义制度，坚决执行党的路线方针政策，遵守国家法律法规，立足岗位，奋发进取，开拓创新，勇于奉献，在推进我市经济社会发展中作出突出贡献。</t>
    </r>
    <r>
      <rPr>
        <sz val="10"/>
        <rFont val="微软雅黑"/>
        <charset val="0"/>
      </rPr>
      <t xml:space="preserve">
</t>
    </r>
    <r>
      <rPr>
        <sz val="10"/>
        <rFont val="微软雅黑"/>
        <charset val="134"/>
      </rPr>
      <t>资格条件：</t>
    </r>
    <r>
      <rPr>
        <sz val="10"/>
        <rFont val="微软雅黑"/>
        <charset val="0"/>
      </rPr>
      <t xml:space="preserve">
1.</t>
    </r>
    <r>
      <rPr>
        <sz val="10"/>
        <rFont val="微软雅黑"/>
        <charset val="134"/>
      </rPr>
      <t>申报春城首席技师，须为昆明市域内院校、企事业单位和社会组织、非公经济组织生产一线全职工作</t>
    </r>
    <r>
      <rPr>
        <sz val="10"/>
        <rFont val="微软雅黑"/>
        <charset val="0"/>
      </rPr>
      <t>2</t>
    </r>
    <r>
      <rPr>
        <sz val="10"/>
        <rFont val="微软雅黑"/>
        <charset val="134"/>
      </rPr>
      <t>年以上的在职在岗人员；入选后须连续、全职在昆明市工作不少于</t>
    </r>
    <r>
      <rPr>
        <sz val="10"/>
        <rFont val="微软雅黑"/>
        <charset val="0"/>
      </rPr>
      <t>5</t>
    </r>
    <r>
      <rPr>
        <sz val="10"/>
        <rFont val="微软雅黑"/>
        <charset val="134"/>
      </rPr>
      <t>年。</t>
    </r>
    <r>
      <rPr>
        <sz val="10"/>
        <rFont val="微软雅黑"/>
        <charset val="0"/>
      </rPr>
      <t xml:space="preserve">
2.</t>
    </r>
    <r>
      <rPr>
        <sz val="10"/>
        <rFont val="微软雅黑"/>
        <charset val="134"/>
      </rPr>
      <t>具有技师及以上职业资格证书、职业技能等级证书，从事技术技能工作的高技能人才（非遗，传统民族民间艺人参照放宽条件执行）。</t>
    </r>
    <r>
      <rPr>
        <sz val="10"/>
        <rFont val="微软雅黑"/>
        <charset val="0"/>
      </rPr>
      <t xml:space="preserve">
3.</t>
    </r>
    <r>
      <rPr>
        <sz val="10"/>
        <rFont val="微软雅黑"/>
        <charset val="134"/>
      </rPr>
      <t>下列人员不在申报范围以内：党政机关、参照《中华人民共和国公务员法》管理的事业单位工作人员；已入选云南省</t>
    </r>
    <r>
      <rPr>
        <sz val="10"/>
        <rFont val="微软雅黑"/>
        <charset val="0"/>
      </rPr>
      <t>“</t>
    </r>
    <r>
      <rPr>
        <sz val="10"/>
        <rFont val="微软雅黑"/>
        <charset val="134"/>
      </rPr>
      <t>兴滇英才支持计划</t>
    </r>
    <r>
      <rPr>
        <sz val="10"/>
        <rFont val="微软雅黑"/>
        <charset val="0"/>
      </rPr>
      <t>”</t>
    </r>
    <r>
      <rPr>
        <sz val="10"/>
        <rFont val="微软雅黑"/>
        <charset val="134"/>
      </rPr>
      <t>、</t>
    </r>
    <r>
      <rPr>
        <sz val="10"/>
        <rFont val="微软雅黑"/>
        <charset val="0"/>
      </rPr>
      <t>“</t>
    </r>
    <r>
      <rPr>
        <sz val="10"/>
        <rFont val="微软雅黑"/>
        <charset val="134"/>
      </rPr>
      <t>高层次人才引进计划</t>
    </r>
    <r>
      <rPr>
        <sz val="10"/>
        <rFont val="微软雅黑"/>
        <charset val="0"/>
      </rPr>
      <t>”</t>
    </r>
    <r>
      <rPr>
        <sz val="10"/>
        <rFont val="微软雅黑"/>
        <charset val="134"/>
      </rPr>
      <t>、</t>
    </r>
    <r>
      <rPr>
        <sz val="10"/>
        <rFont val="微软雅黑"/>
        <charset val="0"/>
      </rPr>
      <t>“</t>
    </r>
    <r>
      <rPr>
        <sz val="10"/>
        <rFont val="微软雅黑"/>
        <charset val="134"/>
      </rPr>
      <t>高层次人才培养计划</t>
    </r>
    <r>
      <rPr>
        <sz val="10"/>
        <rFont val="微软雅黑"/>
        <charset val="0"/>
      </rPr>
      <t>”</t>
    </r>
    <r>
      <rPr>
        <sz val="10"/>
        <rFont val="微软雅黑"/>
        <charset val="134"/>
      </rPr>
      <t>、建设期内的昆明市名匠；同一年度已申报</t>
    </r>
    <r>
      <rPr>
        <sz val="10"/>
        <rFont val="微软雅黑"/>
        <charset val="0"/>
      </rPr>
      <t>“</t>
    </r>
    <r>
      <rPr>
        <sz val="10"/>
        <rFont val="微软雅黑"/>
        <charset val="134"/>
      </rPr>
      <t>春城计划</t>
    </r>
    <r>
      <rPr>
        <sz val="10"/>
        <rFont val="微软雅黑"/>
        <charset val="0"/>
      </rPr>
      <t>”</t>
    </r>
    <r>
      <rPr>
        <sz val="10"/>
        <rFont val="微软雅黑"/>
        <charset val="134"/>
      </rPr>
      <t>高层次人才培养工程其他专项的人员。</t>
    </r>
    <r>
      <rPr>
        <sz val="10"/>
        <rFont val="微软雅黑"/>
        <charset val="0"/>
      </rPr>
      <t xml:space="preserve">
</t>
    </r>
    <r>
      <rPr>
        <sz val="10"/>
        <rFont val="微软雅黑"/>
        <charset val="134"/>
      </rPr>
      <t>业绩条件（具备下列条件之一）：</t>
    </r>
    <r>
      <rPr>
        <sz val="10"/>
        <rFont val="微软雅黑"/>
        <charset val="0"/>
      </rPr>
      <t xml:space="preserve">
1.</t>
    </r>
    <r>
      <rPr>
        <sz val="10"/>
        <rFont val="微软雅黑"/>
        <charset val="134"/>
      </rPr>
      <t>个人技能技艺在全市同行业中处于拔尖水平，在技术升级改造、解决安全隐患、提升产品质量等方面有突出贡献，获得国家专利证书、科学技术发明、科学技术进步等奖项，并取得显著经济效益或社会效益。</t>
    </r>
    <r>
      <rPr>
        <sz val="10"/>
        <rFont val="微软雅黑"/>
        <charset val="0"/>
      </rPr>
      <t xml:space="preserve">
2.</t>
    </r>
    <r>
      <rPr>
        <sz val="10"/>
        <rFont val="微软雅黑"/>
        <charset val="134"/>
      </rPr>
      <t>在行业内具有某种绝技绝活，在国际、国内或省内、市内产生重要影响；在一定领域、行业内发挥技术骨干带头作用，被行业或所在单位授予首席技师、技术技能带头人等称号；在传统民族民间技艺方面有公认的绝技绝活，认定为国家、省、市、县区的非遗传承人。</t>
    </r>
    <r>
      <rPr>
        <sz val="10"/>
        <rFont val="微软雅黑"/>
        <charset val="0"/>
      </rPr>
      <t xml:space="preserve">
3.</t>
    </r>
    <r>
      <rPr>
        <sz val="10"/>
        <rFont val="微软雅黑"/>
        <charset val="134"/>
      </rPr>
      <t>获得中华技能大奖、全国技术能手、全国劳动模范、全国五一劳动奖章、全国行业技术能手、云南省</t>
    </r>
    <r>
      <rPr>
        <sz val="10"/>
        <rFont val="微软雅黑"/>
        <charset val="0"/>
      </rPr>
      <t>“</t>
    </r>
    <r>
      <rPr>
        <sz val="10"/>
        <rFont val="微软雅黑"/>
        <charset val="134"/>
      </rPr>
      <t>兴滇人才奖</t>
    </r>
    <r>
      <rPr>
        <sz val="10"/>
        <rFont val="微软雅黑"/>
        <charset val="0"/>
      </rPr>
      <t>”</t>
    </r>
    <r>
      <rPr>
        <sz val="10"/>
        <rFont val="微软雅黑"/>
        <charset val="134"/>
      </rPr>
      <t>、云南省技能大奖、云南省技术能手、云南省劳动模范、云南省五一劳动奖章、昆明市名匠、昆明市有突出贡献高技能人才、昆明市优秀技术能手、昆明市劳动模范、昆明市五一劳动奖章等称号之一。</t>
    </r>
    <r>
      <rPr>
        <sz val="10"/>
        <rFont val="微软雅黑"/>
        <charset val="0"/>
      </rPr>
      <t xml:space="preserve">
4.</t>
    </r>
    <r>
      <rPr>
        <sz val="10"/>
        <rFont val="微软雅黑"/>
        <charset val="134"/>
      </rPr>
      <t>在本地区、本系统、本单位、本行业取得突破性成果，其成果转化、技术应用或工作实绩对昆明经济社会发展产生重大效益或重要影响的。</t>
    </r>
    <r>
      <rPr>
        <sz val="10"/>
        <rFont val="微软雅黑"/>
        <charset val="0"/>
      </rPr>
      <t xml:space="preserve">
5.</t>
    </r>
    <r>
      <rPr>
        <sz val="10"/>
        <rFont val="微软雅黑"/>
        <charset val="134"/>
      </rPr>
      <t>在各级各类职业技能大赛中取得优异成绩。</t>
    </r>
    <r>
      <rPr>
        <sz val="10"/>
        <rFont val="微软雅黑"/>
        <charset val="0"/>
      </rPr>
      <t xml:space="preserve">
6.</t>
    </r>
    <r>
      <rPr>
        <sz val="10"/>
        <rFont val="微软雅黑"/>
        <charset val="134"/>
      </rPr>
      <t>在培养技能人才和传授技艺等方面业绩突出。</t>
    </r>
  </si>
  <si>
    <r>
      <rPr>
        <sz val="10"/>
        <color theme="1"/>
        <rFont val="微软雅黑"/>
        <charset val="0"/>
      </rPr>
      <t>1.</t>
    </r>
    <r>
      <rPr>
        <sz val="10"/>
        <rFont val="微软雅黑"/>
        <charset val="134"/>
      </rPr>
      <t>填写《昆明市</t>
    </r>
    <r>
      <rPr>
        <sz val="10"/>
        <rFont val="微软雅黑"/>
        <charset val="0"/>
      </rPr>
      <t>“</t>
    </r>
    <r>
      <rPr>
        <sz val="10"/>
        <rFont val="微软雅黑"/>
        <charset val="134"/>
      </rPr>
      <t>春城计划</t>
    </r>
    <r>
      <rPr>
        <sz val="10"/>
        <rFont val="微软雅黑"/>
        <charset val="0"/>
      </rPr>
      <t>”</t>
    </r>
    <r>
      <rPr>
        <sz val="10"/>
        <rFont val="微软雅黑"/>
        <charset val="134"/>
      </rPr>
      <t>首席技师专项申报表》、《昆明市</t>
    </r>
    <r>
      <rPr>
        <sz val="10"/>
        <rFont val="微软雅黑"/>
        <charset val="0"/>
      </rPr>
      <t>“</t>
    </r>
    <r>
      <rPr>
        <sz val="10"/>
        <rFont val="微软雅黑"/>
        <charset val="134"/>
      </rPr>
      <t>春城计划</t>
    </r>
    <r>
      <rPr>
        <sz val="10"/>
        <rFont val="微软雅黑"/>
        <charset val="0"/>
      </rPr>
      <t>”</t>
    </r>
    <r>
      <rPr>
        <sz val="10"/>
        <rFont val="微软雅黑"/>
        <charset val="134"/>
      </rPr>
      <t>首席技师基本情况汇总表》</t>
    </r>
    <r>
      <rPr>
        <sz val="10"/>
        <rFont val="微软雅黑"/>
        <charset val="0"/>
      </rPr>
      <t xml:space="preserve">
2.</t>
    </r>
    <r>
      <rPr>
        <sz val="10"/>
        <rFont val="微软雅黑"/>
        <charset val="134"/>
      </rPr>
      <t>单位出具高技能人才推荐报告并加盖公章；</t>
    </r>
    <r>
      <rPr>
        <sz val="10"/>
        <rFont val="微软雅黑"/>
        <charset val="0"/>
      </rPr>
      <t xml:space="preserve">
3.“</t>
    </r>
    <r>
      <rPr>
        <sz val="10"/>
        <rFont val="微软雅黑"/>
        <charset val="134"/>
      </rPr>
      <t>春城计划</t>
    </r>
    <r>
      <rPr>
        <sz val="10"/>
        <rFont val="微软雅黑"/>
        <charset val="0"/>
      </rPr>
      <t>”</t>
    </r>
    <r>
      <rPr>
        <sz val="10"/>
        <rFont val="微软雅黑"/>
        <charset val="134"/>
      </rPr>
      <t>首席技师服务承诺书并加盖公章；</t>
    </r>
    <r>
      <rPr>
        <sz val="10"/>
        <rFont val="微软雅黑"/>
        <charset val="0"/>
      </rPr>
      <t xml:space="preserve">
4.</t>
    </r>
    <r>
      <rPr>
        <sz val="10"/>
        <rFont val="微软雅黑"/>
        <charset val="134"/>
      </rPr>
      <t>佐证材料：申报人员职业资格证书、职业技能等级证书、奖励及荣誉证书、技术技能水平成果证明材料等复印件。</t>
    </r>
  </si>
  <si>
    <t>由申报人向所在单位申请，所在单位同意后，向市人力资源社会保障局（昆明市职业培训指导中心）提出申报。</t>
  </si>
  <si>
    <r>
      <rPr>
        <sz val="10"/>
        <color theme="1"/>
        <rFont val="微软雅黑"/>
        <charset val="134"/>
      </rPr>
      <t>单位：昆明市职业技能培训和鉴定指导中心</t>
    </r>
    <r>
      <rPr>
        <sz val="10"/>
        <rFont val="微软雅黑"/>
        <charset val="134"/>
      </rPr>
      <t xml:space="preserve">
联系电话：0871-63961979</t>
    </r>
  </si>
  <si>
    <t>市发展改革委</t>
  </si>
  <si>
    <t>在农村建设的保鲜仓储设施电价优惠</t>
  </si>
  <si>
    <t>《关于进一步优化发展环境促进生鲜农产品流通的实施意见》（发改经贸〔2020〕809号）</t>
  </si>
  <si>
    <t>对家庭农场、农民合作社、邮政快递企业、产业化龙头企业、农产品流通企业在农村建设的保鲜仓储设施用电，按照农业生产用电价格执行。</t>
  </si>
  <si>
    <t>家庭农场、农民合作社、邮政快递企业、产业化龙头企业、农产品流通企业在农村建设的保鲜仓储设施</t>
  </si>
  <si>
    <t>2020年起</t>
  </si>
  <si>
    <t>1.在行政区划确定为农村的区域内建设。            
2.由家庭农场、农民合作社、邮政快递企业、产业化龙头企业、农产品流通企业建设。                                            
3.保鲜仓储设施用电。</t>
  </si>
  <si>
    <t>1.用户身份证明（包括居民身份证或企业营业执照）；
2.用电地址物权证明（包括房屋产权证、土地证、不动产证等其一）。</t>
  </si>
  <si>
    <t>线上申请：通过南网在线APP、网上营业厅、95598热线及政务服务平台进行申请。</t>
  </si>
  <si>
    <t>其他</t>
  </si>
  <si>
    <t>https://www.ndrc.gov.cn/xxgk/zcfb/tz/202006/t20200608_1230942.html</t>
  </si>
  <si>
    <t>昆明供电局
联系人：成冰 0871-63207071</t>
  </si>
  <si>
    <t>昆明市支持小微企业融资服务</t>
  </si>
  <si>
    <t>《云南省发展和改革委员会 国家金融监督管理总局云南监管局关于建立支持小微企业融资协调工作机制的通知》（云发改财金〔2024〕992号）、《昆明市发展和改革委员会 昆明市金融管理局关于建立昆明市支持小微企业融资协调工作机制的通知》（昆发改财金〔2024〕690号）</t>
  </si>
  <si>
    <t>依托云南省融信服平台“支持小微企业融资协调工作机制”专栏，实现经营主体融资需求摸排、清单推送、结果反馈、跟踪监测、统计分析等“一站式服务”，实现快速申报、快速响应、快速办理。</t>
  </si>
  <si>
    <t>昆明市域范围内小微企业、个体工商户、农民合作社、家庭农场、种养大户等经营主体。</t>
  </si>
  <si>
    <t>常态化开展</t>
  </si>
  <si>
    <t>相关主体需同时满足合规持续经营、固定经营场所、真实融资需求、信用状况良好、贷款用途依法合规五项条件。</t>
  </si>
  <si>
    <t>企业、个体工商户及农民合作社准备材料：
1.营业执照（照片）
2.法定代表人手机号码（本人实名认证）
3.法定代表人身份证号码
种养大户、家庭农场准备材料：
1.个人手机号码
2.身份证号码</t>
  </si>
  <si>
    <t>线上申报：云南省融资信用服务平台</t>
  </si>
  <si>
    <t>财政金融</t>
  </si>
  <si>
    <t>https://credit.yn.gov.cn</t>
  </si>
  <si>
    <t>昆明市发展和改革委员会
联系人及电话：田婧，0871-63966072</t>
  </si>
  <si>
    <t>昆明市支持小微企业融资服务指南请扫下方二维码查看</t>
  </si>
  <si>
    <t>市教育体育局</t>
  </si>
  <si>
    <t>昆明市民办教育发展补助资金</t>
  </si>
  <si>
    <r>
      <rPr>
        <sz val="10"/>
        <rFont val="微软雅黑"/>
        <charset val="134"/>
      </rPr>
      <t>昆明市教育体育局</t>
    </r>
    <r>
      <rPr>
        <sz val="10"/>
        <rFont val="微软雅黑"/>
        <charset val="0"/>
      </rPr>
      <t xml:space="preserve"> </t>
    </r>
    <r>
      <rPr>
        <sz val="10"/>
        <rFont val="微软雅黑"/>
        <charset val="134"/>
      </rPr>
      <t>市财政局关于印发《昆明市民办教育发展补助资金管理办法》的通知（昆教体规〔</t>
    </r>
    <r>
      <rPr>
        <sz val="10"/>
        <rFont val="微软雅黑"/>
        <charset val="0"/>
      </rPr>
      <t>2025</t>
    </r>
    <r>
      <rPr>
        <sz val="10"/>
        <rFont val="微软雅黑"/>
        <charset val="134"/>
      </rPr>
      <t>〕</t>
    </r>
    <r>
      <rPr>
        <sz val="10"/>
        <rFont val="微软雅黑"/>
        <charset val="0"/>
      </rPr>
      <t>1</t>
    </r>
    <r>
      <rPr>
        <sz val="10"/>
        <rFont val="微软雅黑"/>
        <charset val="134"/>
      </rPr>
      <t>号）</t>
    </r>
  </si>
  <si>
    <r>
      <rPr>
        <sz val="10"/>
        <color theme="1"/>
        <rFont val="微软雅黑"/>
        <charset val="134"/>
      </rPr>
      <t>（一）办学水平提升补助：</t>
    </r>
    <r>
      <rPr>
        <sz val="10"/>
        <rFont val="微软雅黑"/>
        <charset val="0"/>
      </rPr>
      <t>1.</t>
    </r>
    <r>
      <rPr>
        <sz val="10"/>
        <rFont val="微软雅黑"/>
        <charset val="134"/>
      </rPr>
      <t>当年创建成省一级三等、一级二等、一级一等普通高（完）中的，一次性分别给予</t>
    </r>
    <r>
      <rPr>
        <sz val="10"/>
        <rFont val="微软雅黑"/>
        <charset val="0"/>
      </rPr>
      <t>20</t>
    </r>
    <r>
      <rPr>
        <sz val="10"/>
        <rFont val="微软雅黑"/>
        <charset val="134"/>
      </rPr>
      <t>万、</t>
    </r>
    <r>
      <rPr>
        <sz val="10"/>
        <rFont val="微软雅黑"/>
        <charset val="0"/>
      </rPr>
      <t>30</t>
    </r>
    <r>
      <rPr>
        <sz val="10"/>
        <rFont val="微软雅黑"/>
        <charset val="134"/>
      </rPr>
      <t>万、</t>
    </r>
    <r>
      <rPr>
        <sz val="10"/>
        <rFont val="微软雅黑"/>
        <charset val="0"/>
      </rPr>
      <t>60</t>
    </r>
    <r>
      <rPr>
        <sz val="10"/>
        <rFont val="微软雅黑"/>
        <charset val="134"/>
      </rPr>
      <t>万元补助。</t>
    </r>
    <r>
      <rPr>
        <sz val="10"/>
        <rFont val="微软雅黑"/>
        <charset val="0"/>
      </rPr>
      <t>2.</t>
    </r>
    <r>
      <rPr>
        <sz val="10"/>
        <rFont val="微软雅黑"/>
        <charset val="134"/>
      </rPr>
      <t>当年创建成国家级优质中等职业学校的，一次性给予</t>
    </r>
    <r>
      <rPr>
        <sz val="10"/>
        <rFont val="微软雅黑"/>
        <charset val="0"/>
      </rPr>
      <t>40</t>
    </r>
    <r>
      <rPr>
        <sz val="10"/>
        <rFont val="微软雅黑"/>
        <charset val="134"/>
      </rPr>
      <t>万元补助。当年创建成省级优质中等职业学校的，一次性给予</t>
    </r>
    <r>
      <rPr>
        <sz val="10"/>
        <rFont val="微软雅黑"/>
        <charset val="0"/>
      </rPr>
      <t>20</t>
    </r>
    <r>
      <rPr>
        <sz val="10"/>
        <rFont val="微软雅黑"/>
        <charset val="134"/>
      </rPr>
      <t>万元补助。</t>
    </r>
    <r>
      <rPr>
        <sz val="10"/>
        <rFont val="微软雅黑"/>
        <charset val="0"/>
      </rPr>
      <t>3.</t>
    </r>
    <r>
      <rPr>
        <sz val="10"/>
        <rFont val="微软雅黑"/>
        <charset val="134"/>
      </rPr>
      <t>当年创建为市级及以上的教育体育部门认定的特色学校，按认定项目数量给予一次性补助，其中国家级</t>
    </r>
    <r>
      <rPr>
        <sz val="10"/>
        <rFont val="微软雅黑"/>
        <charset val="0"/>
      </rPr>
      <t>5</t>
    </r>
    <r>
      <rPr>
        <sz val="10"/>
        <rFont val="微软雅黑"/>
        <charset val="134"/>
      </rPr>
      <t>万元</t>
    </r>
    <r>
      <rPr>
        <sz val="10"/>
        <rFont val="微软雅黑"/>
        <charset val="0"/>
      </rPr>
      <t>/</t>
    </r>
    <r>
      <rPr>
        <sz val="10"/>
        <rFont val="微软雅黑"/>
        <charset val="134"/>
      </rPr>
      <t>项、省级</t>
    </r>
    <r>
      <rPr>
        <sz val="10"/>
        <rFont val="微软雅黑"/>
        <charset val="0"/>
      </rPr>
      <t>3</t>
    </r>
    <r>
      <rPr>
        <sz val="10"/>
        <rFont val="微软雅黑"/>
        <charset val="134"/>
      </rPr>
      <t>万元</t>
    </r>
    <r>
      <rPr>
        <sz val="10"/>
        <rFont val="微软雅黑"/>
        <charset val="0"/>
      </rPr>
      <t>/</t>
    </r>
    <r>
      <rPr>
        <sz val="10"/>
        <rFont val="微软雅黑"/>
        <charset val="134"/>
      </rPr>
      <t>项、市级</t>
    </r>
    <r>
      <rPr>
        <sz val="10"/>
        <rFont val="微软雅黑"/>
        <charset val="0"/>
      </rPr>
      <t>2</t>
    </r>
    <r>
      <rPr>
        <sz val="10"/>
        <rFont val="微软雅黑"/>
        <charset val="134"/>
      </rPr>
      <t>万元</t>
    </r>
    <r>
      <rPr>
        <sz val="10"/>
        <rFont val="微软雅黑"/>
        <charset val="0"/>
      </rPr>
      <t>/</t>
    </r>
    <r>
      <rPr>
        <sz val="10"/>
        <rFont val="微软雅黑"/>
        <charset val="134"/>
      </rPr>
      <t>项。</t>
    </r>
    <r>
      <rPr>
        <sz val="10"/>
        <rFont val="微软雅黑"/>
        <charset val="0"/>
      </rPr>
      <t xml:space="preserve">
</t>
    </r>
    <r>
      <rPr>
        <sz val="10"/>
        <rFont val="微软雅黑"/>
        <charset val="134"/>
      </rPr>
      <t>（二）办学质量提升补助：对年检结果为</t>
    </r>
    <r>
      <rPr>
        <sz val="10"/>
        <rFont val="微软雅黑"/>
        <charset val="0"/>
      </rPr>
      <t>“</t>
    </r>
    <r>
      <rPr>
        <sz val="10"/>
        <rFont val="微软雅黑"/>
        <charset val="134"/>
      </rPr>
      <t>合格</t>
    </r>
    <r>
      <rPr>
        <sz val="10"/>
        <rFont val="微软雅黑"/>
        <charset val="0"/>
      </rPr>
      <t>”</t>
    </r>
    <r>
      <rPr>
        <sz val="10"/>
        <rFont val="微软雅黑"/>
        <charset val="134"/>
      </rPr>
      <t>且得分位于所在县（市）区前</t>
    </r>
    <r>
      <rPr>
        <sz val="10"/>
        <rFont val="微软雅黑"/>
        <charset val="0"/>
      </rPr>
      <t>5%</t>
    </r>
    <r>
      <rPr>
        <sz val="10"/>
        <rFont val="微软雅黑"/>
        <charset val="134"/>
      </rPr>
      <t>的民办学校，按照每所学校</t>
    </r>
    <r>
      <rPr>
        <sz val="10"/>
        <rFont val="微软雅黑"/>
        <charset val="0"/>
      </rPr>
      <t>10</t>
    </r>
    <r>
      <rPr>
        <sz val="10"/>
        <rFont val="微软雅黑"/>
        <charset val="134"/>
      </rPr>
      <t>万元给予一次性补助，其中县（市）区民办学校数量在</t>
    </r>
    <r>
      <rPr>
        <sz val="10"/>
        <rFont val="微软雅黑"/>
        <charset val="0"/>
      </rPr>
      <t>15</t>
    </r>
    <r>
      <rPr>
        <sz val="10"/>
        <rFont val="微软雅黑"/>
        <charset val="134"/>
      </rPr>
      <t>所以下的给予</t>
    </r>
    <r>
      <rPr>
        <sz val="10"/>
        <rFont val="微软雅黑"/>
        <charset val="0"/>
      </rPr>
      <t>1</t>
    </r>
    <r>
      <rPr>
        <sz val="10"/>
        <rFont val="微软雅黑"/>
        <charset val="134"/>
      </rPr>
      <t>个补助名额，数量在</t>
    </r>
    <r>
      <rPr>
        <sz val="10"/>
        <rFont val="微软雅黑"/>
        <charset val="0"/>
      </rPr>
      <t>16-30</t>
    </r>
    <r>
      <rPr>
        <sz val="10"/>
        <rFont val="微软雅黑"/>
        <charset val="134"/>
      </rPr>
      <t>所的给予</t>
    </r>
    <r>
      <rPr>
        <sz val="10"/>
        <rFont val="微软雅黑"/>
        <charset val="0"/>
      </rPr>
      <t>2</t>
    </r>
    <r>
      <rPr>
        <sz val="10"/>
        <rFont val="微软雅黑"/>
        <charset val="134"/>
      </rPr>
      <t>个补助名额，数量在</t>
    </r>
    <r>
      <rPr>
        <sz val="10"/>
        <rFont val="微软雅黑"/>
        <charset val="0"/>
      </rPr>
      <t>30</t>
    </r>
    <r>
      <rPr>
        <sz val="10"/>
        <rFont val="微软雅黑"/>
        <charset val="134"/>
      </rPr>
      <t>所（不含）以上的按照学校总数的</t>
    </r>
    <r>
      <rPr>
        <sz val="10"/>
        <rFont val="微软雅黑"/>
        <charset val="0"/>
      </rPr>
      <t>5</t>
    </r>
    <r>
      <rPr>
        <sz val="10"/>
        <rFont val="微软雅黑"/>
        <charset val="134"/>
      </rPr>
      <t>％给予补助名额。</t>
    </r>
    <r>
      <rPr>
        <sz val="10"/>
        <rFont val="微软雅黑"/>
        <charset val="0"/>
      </rPr>
      <t xml:space="preserve">
</t>
    </r>
    <r>
      <rPr>
        <sz val="10"/>
        <rFont val="微软雅黑"/>
        <charset val="134"/>
      </rPr>
      <t>（三）教师队伍建设补助：按照《昆明市名校长基地名师工作室管理办法》和《云南省基础教育领域省级教学名师工作室建设及管理办法》执行。</t>
    </r>
    <r>
      <rPr>
        <sz val="10"/>
        <rFont val="微软雅黑"/>
        <charset val="0"/>
      </rPr>
      <t xml:space="preserve">
</t>
    </r>
    <r>
      <rPr>
        <sz val="10"/>
        <rFont val="微软雅黑"/>
        <charset val="134"/>
      </rPr>
      <t>（四）公费学位补助：受市教育体育局委托招收公费学位的民办普通高（完）中，按实际接收在校公费学位生年生均</t>
    </r>
    <r>
      <rPr>
        <sz val="10"/>
        <rFont val="微软雅黑"/>
        <charset val="0"/>
      </rPr>
      <t>1500</t>
    </r>
    <r>
      <rPr>
        <sz val="10"/>
        <rFont val="微软雅黑"/>
        <charset val="134"/>
      </rPr>
      <t>元的标准给予学校一次性补助。</t>
    </r>
    <r>
      <rPr>
        <sz val="10"/>
        <rFont val="微软雅黑"/>
        <charset val="0"/>
      </rPr>
      <t xml:space="preserve">
</t>
    </r>
    <r>
      <rPr>
        <sz val="10"/>
        <rFont val="微软雅黑"/>
        <charset val="134"/>
      </rPr>
      <t>（五）普惠性民办幼儿园补助：按照《昆明市普惠性民办幼儿园管理办法》执行。</t>
    </r>
  </si>
  <si>
    <t>资金补助对象为昆明市各级教育体育部门主管的民办中小学校、幼儿园和中等职业学校（以下简称民办学校）。同等条件下优先补助非营利性民办学校。</t>
  </si>
  <si>
    <r>
      <rPr>
        <sz val="10"/>
        <rFont val="微软雅黑"/>
        <charset val="0"/>
      </rPr>
      <t>自</t>
    </r>
    <r>
      <rPr>
        <sz val="10"/>
        <rFont val="微软雅黑"/>
        <charset val="0"/>
      </rPr>
      <t>2025</t>
    </r>
    <r>
      <rPr>
        <sz val="10"/>
        <rFont val="微软雅黑"/>
        <charset val="134"/>
      </rPr>
      <t>年</t>
    </r>
    <r>
      <rPr>
        <sz val="10"/>
        <rFont val="微软雅黑"/>
        <charset val="0"/>
      </rPr>
      <t>3</t>
    </r>
    <r>
      <rPr>
        <sz val="10"/>
        <rFont val="微软雅黑"/>
        <charset val="134"/>
      </rPr>
      <t>月</t>
    </r>
    <r>
      <rPr>
        <sz val="10"/>
        <rFont val="微软雅黑"/>
        <charset val="0"/>
      </rPr>
      <t>11</t>
    </r>
    <r>
      <rPr>
        <sz val="10"/>
        <rFont val="微软雅黑"/>
        <charset val="134"/>
      </rPr>
      <t>日起实施</t>
    </r>
  </si>
  <si>
    <t>申请条件</t>
  </si>
  <si>
    <r>
      <rPr>
        <sz val="10"/>
        <rFont val="微软雅黑"/>
        <charset val="0"/>
      </rPr>
      <t>（一）全面贯彻党的教育方针，依法依规办学，教育教学管理规范，具有良好发展潜力，连续两年及以上年检合格，新审批学校除外。</t>
    </r>
    <r>
      <rPr>
        <sz val="10"/>
        <rFont val="微软雅黑"/>
        <charset val="0"/>
      </rPr>
      <t xml:space="preserve">
</t>
    </r>
    <r>
      <rPr>
        <sz val="10"/>
        <rFont val="微软雅黑"/>
        <charset val="134"/>
      </rPr>
      <t>（二）产权明晰，举办者投入学校的资产与举办者的其他资产相分离，并依法办理了验资过户手续。</t>
    </r>
    <r>
      <rPr>
        <sz val="10"/>
        <rFont val="微软雅黑"/>
        <charset val="0"/>
      </rPr>
      <t xml:space="preserve">
</t>
    </r>
    <r>
      <rPr>
        <sz val="10"/>
        <rFont val="微软雅黑"/>
        <charset val="134"/>
      </rPr>
      <t>（三）财务管理规范，建立资金监管账户并纳入资金监管。</t>
    </r>
    <r>
      <rPr>
        <sz val="10"/>
        <rFont val="微软雅黑"/>
        <charset val="0"/>
      </rPr>
      <t xml:space="preserve">
</t>
    </r>
    <r>
      <rPr>
        <sz val="10"/>
        <rFont val="微软雅黑"/>
        <charset val="134"/>
      </rPr>
      <t>（四）同一补助事项只能申报一次，且已获得其他部门补助的，不得重复申报。</t>
    </r>
  </si>
  <si>
    <r>
      <rPr>
        <sz val="10"/>
        <rFont val="微软雅黑"/>
        <charset val="0"/>
      </rPr>
      <t>（一）办学水平提升</t>
    </r>
    <r>
      <rPr>
        <sz val="10"/>
        <rFont val="微软雅黑"/>
        <charset val="0"/>
      </rPr>
      <t xml:space="preserve">
1.</t>
    </r>
    <r>
      <rPr>
        <sz val="10"/>
        <rFont val="微软雅黑"/>
        <charset val="134"/>
      </rPr>
      <t>填写《昆明市民办学校办学水平补助申报表》（附表</t>
    </r>
    <r>
      <rPr>
        <sz val="10"/>
        <rFont val="微软雅黑"/>
        <charset val="0"/>
      </rPr>
      <t>1</t>
    </r>
    <r>
      <rPr>
        <sz val="10"/>
        <rFont val="微软雅黑"/>
        <charset val="134"/>
      </rPr>
      <t>）；</t>
    </r>
    <r>
      <rPr>
        <sz val="10"/>
        <rFont val="微软雅黑"/>
        <charset val="0"/>
      </rPr>
      <t xml:space="preserve">
2.</t>
    </r>
    <r>
      <rPr>
        <sz val="10"/>
        <rFont val="微软雅黑"/>
        <charset val="134"/>
      </rPr>
      <t>各级教育体育部门评定办学水平上等级或创建荣誉等级的证明材料；</t>
    </r>
    <r>
      <rPr>
        <sz val="10"/>
        <rFont val="微软雅黑"/>
        <charset val="0"/>
      </rPr>
      <t xml:space="preserve">
3.</t>
    </r>
    <r>
      <rPr>
        <sz val="10"/>
        <rFont val="微软雅黑"/>
        <charset val="134"/>
      </rPr>
      <t>属地教育体育部门要求提交的其他有关材料。</t>
    </r>
    <r>
      <rPr>
        <sz val="10"/>
        <rFont val="微软雅黑"/>
        <charset val="0"/>
      </rPr>
      <t xml:space="preserve">
</t>
    </r>
    <r>
      <rPr>
        <sz val="10"/>
        <rFont val="微软雅黑"/>
        <charset val="134"/>
      </rPr>
      <t>（二）办学质量提升</t>
    </r>
    <r>
      <rPr>
        <sz val="10"/>
        <rFont val="微软雅黑"/>
        <charset val="0"/>
      </rPr>
      <t xml:space="preserve"> 
1.</t>
    </r>
    <r>
      <rPr>
        <sz val="10"/>
        <rFont val="微软雅黑"/>
        <charset val="134"/>
      </rPr>
      <t>填写《昆明市民办学校办学质量提升补助申报表》（附表</t>
    </r>
    <r>
      <rPr>
        <sz val="10"/>
        <rFont val="微软雅黑"/>
        <charset val="0"/>
      </rPr>
      <t>2</t>
    </r>
    <r>
      <rPr>
        <sz val="10"/>
        <rFont val="微软雅黑"/>
        <charset val="134"/>
      </rPr>
      <t>）；</t>
    </r>
    <r>
      <rPr>
        <sz val="10"/>
        <rFont val="微软雅黑"/>
        <charset val="0"/>
      </rPr>
      <t xml:space="preserve">
2.</t>
    </r>
    <r>
      <rPr>
        <sz val="10"/>
        <rFont val="微软雅黑"/>
        <charset val="134"/>
      </rPr>
      <t>属地教育体育部门要求提交的其他有关材料。</t>
    </r>
    <r>
      <rPr>
        <sz val="10"/>
        <rFont val="微软雅黑"/>
        <charset val="0"/>
      </rPr>
      <t xml:space="preserve">
</t>
    </r>
    <r>
      <rPr>
        <sz val="10"/>
        <rFont val="微软雅黑"/>
        <charset val="134"/>
      </rPr>
      <t>（三）教师队伍建设</t>
    </r>
    <r>
      <rPr>
        <sz val="10"/>
        <rFont val="微软雅黑"/>
        <charset val="0"/>
      </rPr>
      <t xml:space="preserve"> 
 </t>
    </r>
    <r>
      <rPr>
        <sz val="10"/>
        <rFont val="微软雅黑"/>
        <charset val="134"/>
      </rPr>
      <t>按照《昆明市名校长基地名师工作室管理办法》和《云南省基础教育领域省级教学名师工作室建设及管理办法》执行。</t>
    </r>
    <r>
      <rPr>
        <sz val="10"/>
        <rFont val="微软雅黑"/>
        <charset val="0"/>
      </rPr>
      <t xml:space="preserve">
</t>
    </r>
    <r>
      <rPr>
        <sz val="10"/>
        <rFont val="微软雅黑"/>
        <charset val="134"/>
      </rPr>
      <t>（四）公费学位</t>
    </r>
    <r>
      <rPr>
        <sz val="10"/>
        <rFont val="微软雅黑"/>
        <charset val="0"/>
      </rPr>
      <t xml:space="preserve">  
1.</t>
    </r>
    <r>
      <rPr>
        <sz val="10"/>
        <rFont val="微软雅黑"/>
        <charset val="134"/>
      </rPr>
      <t>填写《昆明市民办高中普通公费学位补助申报表》（附表</t>
    </r>
    <r>
      <rPr>
        <sz val="10"/>
        <rFont val="微软雅黑"/>
        <charset val="0"/>
      </rPr>
      <t>3</t>
    </r>
    <r>
      <rPr>
        <sz val="10"/>
        <rFont val="微软雅黑"/>
        <charset val="134"/>
      </rPr>
      <t>）；</t>
    </r>
    <r>
      <rPr>
        <sz val="10"/>
        <rFont val="微软雅黑"/>
        <charset val="0"/>
      </rPr>
      <t xml:space="preserve">
2.</t>
    </r>
    <r>
      <rPr>
        <sz val="10"/>
        <rFont val="微软雅黑"/>
        <charset val="134"/>
      </rPr>
      <t>属地教育体育部门要求提交的其他有关材料。</t>
    </r>
    <r>
      <rPr>
        <sz val="10"/>
        <rFont val="微软雅黑"/>
        <charset val="0"/>
      </rPr>
      <t xml:space="preserve">
</t>
    </r>
    <r>
      <rPr>
        <sz val="10"/>
        <rFont val="微软雅黑"/>
        <charset val="134"/>
      </rPr>
      <t>（五）普惠性民办幼儿园</t>
    </r>
    <r>
      <rPr>
        <sz val="10"/>
        <rFont val="微软雅黑"/>
        <charset val="0"/>
      </rPr>
      <t xml:space="preserve"> 
</t>
    </r>
    <r>
      <rPr>
        <sz val="10"/>
        <rFont val="微软雅黑"/>
        <charset val="134"/>
      </rPr>
      <t>按照《昆明市普惠性民办幼儿园管理办法》执行。</t>
    </r>
  </si>
  <si>
    <t>1.线上：暂无。              
2.线下：学校所在地县（市）区教育体育部门办理</t>
  </si>
  <si>
    <r>
      <rPr>
        <sz val="10"/>
        <color theme="1"/>
        <rFont val="微软雅黑"/>
        <charset val="134"/>
      </rPr>
      <t>90</t>
    </r>
    <r>
      <rPr>
        <sz val="10"/>
        <rFont val="微软雅黑"/>
        <charset val="134"/>
      </rPr>
      <t>个工作日</t>
    </r>
  </si>
  <si>
    <t>https://jtj.km.gov.cn/zfxxgk/fdzdgknr/zczqy/</t>
  </si>
  <si>
    <t>单位：昆明市教育体育局
联系人及电话：王明春，0871-63105109</t>
  </si>
  <si>
    <t>市科技局</t>
  </si>
  <si>
    <t>昆明市中青年学术和技术带头人及后备人选培养津贴</t>
  </si>
  <si>
    <r>
      <rPr>
        <sz val="10"/>
        <rFont val="微软雅黑"/>
        <charset val="134"/>
      </rPr>
      <t>《昆明市中青年学术和技术带头人及后备人选选拔培养考核办法》（昆明市人民政府令第</t>
    </r>
    <r>
      <rPr>
        <sz val="10"/>
        <rFont val="微软雅黑"/>
        <charset val="0"/>
      </rPr>
      <t>142</t>
    </r>
    <r>
      <rPr>
        <sz val="10"/>
        <rFont val="微软雅黑"/>
        <charset val="134"/>
      </rPr>
      <t>号）</t>
    </r>
  </si>
  <si>
    <r>
      <rPr>
        <sz val="10"/>
        <color theme="1"/>
        <rFont val="微软雅黑"/>
        <charset val="134"/>
      </rPr>
      <t>根据培养计划任务书对带头人及后备人选进行考核，考核分为年度考核和培养期满综合考核。年度考核结果为</t>
    </r>
    <r>
      <rPr>
        <sz val="10"/>
        <rFont val="微软雅黑"/>
        <charset val="0"/>
      </rPr>
      <t>“</t>
    </r>
    <r>
      <rPr>
        <sz val="10"/>
        <rFont val="微软雅黑"/>
        <charset val="134"/>
      </rPr>
      <t>实现培养计划目标</t>
    </r>
    <r>
      <rPr>
        <sz val="10"/>
        <rFont val="微软雅黑"/>
        <charset val="0"/>
      </rPr>
      <t>”</t>
    </r>
    <r>
      <rPr>
        <sz val="10"/>
        <rFont val="微软雅黑"/>
        <charset val="134"/>
      </rPr>
      <t>的，给予带头人</t>
    </r>
    <r>
      <rPr>
        <sz val="10"/>
        <rFont val="微软雅黑"/>
        <charset val="0"/>
      </rPr>
      <t>3</t>
    </r>
    <r>
      <rPr>
        <sz val="10"/>
        <rFont val="微软雅黑"/>
        <charset val="134"/>
      </rPr>
      <t>万元、后备人选</t>
    </r>
    <r>
      <rPr>
        <sz val="10"/>
        <rFont val="微软雅黑"/>
        <charset val="0"/>
      </rPr>
      <t>1</t>
    </r>
    <r>
      <rPr>
        <sz val="10"/>
        <rFont val="微软雅黑"/>
        <charset val="134"/>
      </rPr>
      <t>万元的培养津贴；考核结果为</t>
    </r>
    <r>
      <rPr>
        <sz val="10"/>
        <rFont val="微软雅黑"/>
        <charset val="0"/>
      </rPr>
      <t>“</t>
    </r>
    <r>
      <rPr>
        <sz val="10"/>
        <rFont val="微软雅黑"/>
        <charset val="134"/>
      </rPr>
      <t>基本实现培养计划目标</t>
    </r>
    <r>
      <rPr>
        <sz val="10"/>
        <rFont val="微软雅黑"/>
        <charset val="0"/>
      </rPr>
      <t>”</t>
    </r>
    <r>
      <rPr>
        <sz val="10"/>
        <rFont val="微软雅黑"/>
        <charset val="134"/>
      </rPr>
      <t>的，给予带头人</t>
    </r>
    <r>
      <rPr>
        <sz val="10"/>
        <rFont val="微软雅黑"/>
        <charset val="0"/>
      </rPr>
      <t>1</t>
    </r>
    <r>
      <rPr>
        <sz val="10"/>
        <rFont val="微软雅黑"/>
        <charset val="134"/>
      </rPr>
      <t>万元、后备人选</t>
    </r>
    <r>
      <rPr>
        <sz val="10"/>
        <rFont val="微软雅黑"/>
        <charset val="0"/>
      </rPr>
      <t>5</t>
    </r>
    <r>
      <rPr>
        <sz val="10"/>
        <rFont val="微软雅黑"/>
        <charset val="134"/>
      </rPr>
      <t>千元的培养津贴；考核结果为</t>
    </r>
    <r>
      <rPr>
        <sz val="10"/>
        <rFont val="微软雅黑"/>
        <charset val="0"/>
      </rPr>
      <t>“</t>
    </r>
    <r>
      <rPr>
        <sz val="10"/>
        <rFont val="微软雅黑"/>
        <charset val="134"/>
      </rPr>
      <t>未实现培养计划目标</t>
    </r>
    <r>
      <rPr>
        <sz val="10"/>
        <rFont val="微软雅黑"/>
        <charset val="0"/>
      </rPr>
      <t>”</t>
    </r>
    <r>
      <rPr>
        <sz val="10"/>
        <rFont val="微软雅黑"/>
        <charset val="134"/>
      </rPr>
      <t>的，不给予培养津贴。</t>
    </r>
  </si>
  <si>
    <r>
      <rPr>
        <sz val="10"/>
        <color theme="1"/>
        <rFont val="微软雅黑"/>
        <charset val="134"/>
      </rPr>
      <t>依据《昆明市中青年学术和技术带头人及后备人选选拔培养考核办法》《昆明市中青年学术和技术带头人及后备人选选拔培养考核实施细则》选拔认定的</t>
    </r>
    <r>
      <rPr>
        <sz val="10"/>
        <rFont val="微软雅黑"/>
        <charset val="0"/>
      </rPr>
      <t>“</t>
    </r>
    <r>
      <rPr>
        <sz val="10"/>
        <rFont val="微软雅黑"/>
        <charset val="134"/>
      </rPr>
      <t>昆明市中青年学术和技术带头人及后备人选</t>
    </r>
    <r>
      <rPr>
        <sz val="10"/>
        <rFont val="微软雅黑"/>
        <charset val="0"/>
      </rPr>
      <t>”</t>
    </r>
  </si>
  <si>
    <r>
      <rPr>
        <sz val="10"/>
        <rFont val="微软雅黑"/>
        <charset val="0"/>
      </rPr>
      <t>自</t>
    </r>
    <r>
      <rPr>
        <sz val="10"/>
        <rFont val="微软雅黑"/>
        <charset val="0"/>
      </rPr>
      <t>2017</t>
    </r>
    <r>
      <rPr>
        <sz val="10"/>
        <rFont val="微软雅黑"/>
        <charset val="134"/>
      </rPr>
      <t>年</t>
    </r>
    <r>
      <rPr>
        <sz val="10"/>
        <rFont val="微软雅黑"/>
        <charset val="0"/>
      </rPr>
      <t>12</t>
    </r>
    <r>
      <rPr>
        <sz val="10"/>
        <rFont val="微软雅黑"/>
        <charset val="134"/>
      </rPr>
      <t>月</t>
    </r>
    <r>
      <rPr>
        <sz val="10"/>
        <rFont val="微软雅黑"/>
        <charset val="0"/>
      </rPr>
      <t>1</t>
    </r>
    <r>
      <rPr>
        <sz val="10"/>
        <rFont val="微软雅黑"/>
        <charset val="134"/>
      </rPr>
      <t>日起施行</t>
    </r>
  </si>
  <si>
    <r>
      <rPr>
        <sz val="10"/>
        <rFont val="微软雅黑"/>
        <charset val="0"/>
      </rPr>
      <t>对培养期内的带头人及后备人选进行年度考核，以培养计划任务书为依据</t>
    </r>
    <r>
      <rPr>
        <sz val="10"/>
        <rFont val="微软雅黑"/>
        <charset val="0"/>
      </rPr>
      <t>,</t>
    </r>
    <r>
      <rPr>
        <sz val="10"/>
        <rFont val="微软雅黑"/>
        <charset val="134"/>
      </rPr>
      <t>采取定性与定量相结合的方式</t>
    </r>
    <r>
      <rPr>
        <sz val="10"/>
        <rFont val="微软雅黑"/>
        <charset val="0"/>
      </rPr>
      <t>,</t>
    </r>
    <r>
      <rPr>
        <sz val="10"/>
        <rFont val="微软雅黑"/>
        <charset val="134"/>
      </rPr>
      <t>实行量化评分。根据考核结果给予培养津贴。</t>
    </r>
  </si>
  <si>
    <r>
      <rPr>
        <sz val="10"/>
        <rFont val="微软雅黑"/>
        <charset val="0"/>
      </rPr>
      <t>1.</t>
    </r>
    <r>
      <rPr>
        <sz val="10"/>
        <rFont val="微软雅黑"/>
        <charset val="134"/>
      </rPr>
      <t>昆明市中青年学术技术带头人申请书；</t>
    </r>
    <r>
      <rPr>
        <sz val="10"/>
        <rFont val="微软雅黑"/>
        <charset val="0"/>
      </rPr>
      <t xml:space="preserve">
2.</t>
    </r>
    <r>
      <rPr>
        <sz val="10"/>
        <rFont val="微软雅黑"/>
        <charset val="134"/>
      </rPr>
      <t>昆明市中青年学术技术带头人后备人选申请书及申请内容相关支撑材料。</t>
    </r>
  </si>
  <si>
    <r>
      <rPr>
        <sz val="10"/>
        <rFont val="微软雅黑"/>
        <charset val="134"/>
      </rPr>
      <t>1.</t>
    </r>
    <r>
      <rPr>
        <sz val="10"/>
        <rFont val="微软雅黑"/>
        <charset val="134"/>
      </rPr>
      <t>线上：</t>
    </r>
    <r>
      <rPr>
        <sz val="10"/>
        <rFont val="微软雅黑"/>
        <charset val="0"/>
      </rPr>
      <t>http://kjj.km.gov.cn
2.</t>
    </r>
    <r>
      <rPr>
        <sz val="10"/>
        <rFont val="微软雅黑"/>
        <charset val="134"/>
      </rPr>
      <t>线下：昆明市科技局科技人才与外国专家处</t>
    </r>
  </si>
  <si>
    <t>发出考核通知到考核结果公示三个月，按年度预算安排给予兑现。</t>
  </si>
  <si>
    <t>人才培养类</t>
  </si>
  <si>
    <t>http://kjj.km.gov.cn</t>
  </si>
  <si>
    <t>单位：昆明市科学技术局
联系电话：徐德慧0871-63137618</t>
  </si>
  <si>
    <t>昆明市科技特派员认定</t>
  </si>
  <si>
    <r>
      <rPr>
        <sz val="10"/>
        <rFont val="微软雅黑"/>
        <charset val="134"/>
      </rPr>
      <t>《昆明市科技特派员认定管理办法》昆科规〔</t>
    </r>
    <r>
      <rPr>
        <sz val="10"/>
        <rFont val="微软雅黑"/>
        <charset val="0"/>
      </rPr>
      <t>2024</t>
    </r>
    <r>
      <rPr>
        <sz val="10"/>
        <rFont val="微软雅黑"/>
        <charset val="134"/>
      </rPr>
      <t>〕</t>
    </r>
    <r>
      <rPr>
        <sz val="10"/>
        <rFont val="微软雅黑"/>
        <charset val="0"/>
      </rPr>
      <t>1</t>
    </r>
    <r>
      <rPr>
        <sz val="10"/>
        <rFont val="微软雅黑"/>
        <charset val="134"/>
      </rPr>
      <t>号</t>
    </r>
  </si>
  <si>
    <r>
      <rPr>
        <sz val="10"/>
        <color theme="1"/>
        <rFont val="微软雅黑"/>
        <charset val="134"/>
      </rPr>
      <t>对认定的科技特派员按照每人每年</t>
    </r>
    <r>
      <rPr>
        <sz val="10"/>
        <rFont val="微软雅黑"/>
        <charset val="0"/>
      </rPr>
      <t>1</t>
    </r>
    <r>
      <rPr>
        <sz val="10"/>
        <rFont val="微软雅黑"/>
        <charset val="134"/>
      </rPr>
      <t>万元的标准给予专项经费支持。服务期内，每年组织考核工作，对考核通过的科技特派员给予下一年度专项经费</t>
    </r>
    <r>
      <rPr>
        <sz val="10"/>
        <rFont val="微软雅黑"/>
        <charset val="0"/>
      </rPr>
      <t>1</t>
    </r>
    <r>
      <rPr>
        <sz val="10"/>
        <rFont val="微软雅黑"/>
        <charset val="134"/>
      </rPr>
      <t>万元。</t>
    </r>
  </si>
  <si>
    <r>
      <rPr>
        <sz val="10"/>
        <color theme="1"/>
        <rFont val="微软雅黑"/>
        <charset val="134"/>
      </rPr>
      <t>根据《昆明市科技特派员认定管理办法》认定的</t>
    </r>
    <r>
      <rPr>
        <sz val="10"/>
        <rFont val="微软雅黑"/>
        <charset val="0"/>
      </rPr>
      <t>“</t>
    </r>
    <r>
      <rPr>
        <sz val="10"/>
        <rFont val="微软雅黑"/>
        <charset val="134"/>
      </rPr>
      <t>昆明市科技特派员</t>
    </r>
    <r>
      <rPr>
        <sz val="10"/>
        <rFont val="微软雅黑"/>
        <charset val="0"/>
      </rPr>
      <t>”</t>
    </r>
  </si>
  <si>
    <r>
      <rPr>
        <sz val="10"/>
        <rFont val="微软雅黑"/>
        <charset val="0"/>
      </rPr>
      <t>2024</t>
    </r>
    <r>
      <rPr>
        <sz val="10"/>
        <rFont val="微软雅黑"/>
        <charset val="134"/>
      </rPr>
      <t>年</t>
    </r>
    <r>
      <rPr>
        <sz val="10"/>
        <rFont val="微软雅黑"/>
        <charset val="0"/>
      </rPr>
      <t>3</t>
    </r>
    <r>
      <rPr>
        <sz val="10"/>
        <rFont val="微软雅黑"/>
        <charset val="134"/>
      </rPr>
      <t>月</t>
    </r>
    <r>
      <rPr>
        <sz val="10"/>
        <rFont val="微软雅黑"/>
        <charset val="0"/>
      </rPr>
      <t>20</t>
    </r>
    <r>
      <rPr>
        <sz val="10"/>
        <rFont val="微软雅黑"/>
        <charset val="134"/>
      </rPr>
      <t>日起</t>
    </r>
  </si>
  <si>
    <r>
      <rPr>
        <sz val="10"/>
        <rFont val="微软雅黑"/>
        <charset val="0"/>
      </rPr>
      <t>（一）创业型科技特派员：创办（领办）以及以技术（知识产权等）入股的企业或者农村经济合作组织，且登记注册时间在一年以上。
（二）服务型科技特派员：原则上应具有中级以上专业技术职称（派驻企业科技特派员须具备硕士学位或副高级以上专业技术职称），从事科技服务时间不低于</t>
    </r>
    <r>
      <rPr>
        <sz val="10"/>
        <rFont val="微软雅黑"/>
        <charset val="0"/>
      </rPr>
      <t>2</t>
    </r>
    <r>
      <rPr>
        <sz val="10"/>
        <rFont val="微软雅黑"/>
        <charset val="134"/>
      </rPr>
      <t>年，专业领域与服务对象从事领域匹配。
（三）带动型科技特派员：科技意识强，具有一技之长和较好科技服务能力，直接从事种植、养殖和农产品加工且服务及带动农户不少于</t>
    </r>
    <r>
      <rPr>
        <sz val="10"/>
        <rFont val="微软雅黑"/>
        <charset val="0"/>
      </rPr>
      <t>10</t>
    </r>
    <r>
      <rPr>
        <sz val="10"/>
        <rFont val="微软雅黑"/>
        <charset val="134"/>
      </rPr>
      <t>户。</t>
    </r>
    <r>
      <rPr>
        <sz val="10"/>
        <rFont val="微软雅黑"/>
        <charset val="0"/>
      </rPr>
      <t xml:space="preserve">
</t>
    </r>
    <r>
      <rPr>
        <sz val="10"/>
        <rFont val="微软雅黑"/>
        <charset val="134"/>
      </rPr>
      <t>（四）党政机关、参公管理事业单位人员不得申报科技特派员。</t>
    </r>
  </si>
  <si>
    <r>
      <rPr>
        <sz val="10"/>
        <rFont val="微软雅黑"/>
        <charset val="0"/>
      </rPr>
      <t>1.</t>
    </r>
    <r>
      <rPr>
        <sz val="10"/>
        <rFont val="微软雅黑"/>
        <charset val="134"/>
      </rPr>
      <t>昆明市科技特派员申请表；</t>
    </r>
    <r>
      <rPr>
        <sz val="10"/>
        <rFont val="微软雅黑"/>
        <charset val="0"/>
      </rPr>
      <t xml:space="preserve">
2.</t>
    </r>
    <r>
      <rPr>
        <sz val="10"/>
        <rFont val="微软雅黑"/>
        <charset val="134"/>
      </rPr>
      <t>科技特派员选派五方协议书。</t>
    </r>
  </si>
  <si>
    <t>按年度申报通知要求办理</t>
  </si>
  <si>
    <t>发出申报通知到认定结果公示共三个月，按年度预算安排给予兑现。</t>
  </si>
  <si>
    <t>科技创新类</t>
  </si>
  <si>
    <r>
      <rPr>
        <sz val="10"/>
        <rFont val="微软雅黑"/>
        <charset val="134"/>
      </rPr>
      <t>单位：昆明市科学技术局</t>
    </r>
    <r>
      <rPr>
        <sz val="10"/>
        <rFont val="微软雅黑"/>
        <charset val="0"/>
      </rPr>
      <t xml:space="preserve">
</t>
    </r>
    <r>
      <rPr>
        <sz val="10"/>
        <rFont val="微软雅黑"/>
        <charset val="134"/>
      </rPr>
      <t>联系人及电话：甘蓉</t>
    </r>
    <r>
      <rPr>
        <sz val="10"/>
        <rFont val="微软雅黑"/>
        <charset val="0"/>
      </rPr>
      <t xml:space="preserve"> 0871-63135478</t>
    </r>
  </si>
  <si>
    <t>市公安局</t>
  </si>
  <si>
    <t>金融机构营业场所、金库安全防范设施建设方案审批</t>
  </si>
  <si>
    <r>
      <rPr>
        <sz val="10"/>
        <rFont val="微软雅黑"/>
        <charset val="134"/>
      </rPr>
      <t>《国务院对确需保留的行政审批项目设定行政许可的决定》（国务院令第</t>
    </r>
    <r>
      <rPr>
        <sz val="10"/>
        <rFont val="微软雅黑"/>
        <charset val="0"/>
      </rPr>
      <t>412</t>
    </r>
    <r>
      <rPr>
        <sz val="10"/>
        <rFont val="微软雅黑"/>
        <charset val="134"/>
      </rPr>
      <t>号）附件第</t>
    </r>
    <r>
      <rPr>
        <sz val="10"/>
        <rFont val="微软雅黑"/>
        <charset val="0"/>
      </rPr>
      <t>41</t>
    </r>
    <r>
      <rPr>
        <sz val="10"/>
        <rFont val="微软雅黑"/>
        <charset val="134"/>
      </rPr>
      <t>项金融机构营业场所、金库安全防范设施建设方案审批及工程验收，实施机关：县级以上地方人民政府公安机关。</t>
    </r>
    <r>
      <rPr>
        <sz val="10"/>
        <rFont val="微软雅黑"/>
        <charset val="0"/>
      </rPr>
      <t xml:space="preserve"> </t>
    </r>
    <r>
      <rPr>
        <sz val="10"/>
        <rFont val="微软雅黑"/>
        <charset val="134"/>
      </rPr>
      <t>《金融机构营业场所和金库安全防范设施建设许可实施办法》（公安部令第</t>
    </r>
    <r>
      <rPr>
        <sz val="10"/>
        <rFont val="微软雅黑"/>
        <charset val="0"/>
      </rPr>
      <t>86</t>
    </r>
    <r>
      <rPr>
        <sz val="10"/>
        <rFont val="微软雅黑"/>
        <charset val="134"/>
      </rPr>
      <t>号）第二条第一款在中华人民共和国境内新建、改建金融机构营业场所、金库的，实行安全防范设施建设许可制度。第三条各级人民政府公安机关治安管理部门具体负责组织实施本办法。第四条第一款金融机构营业场所、金库安全防范设施建设方案审批和工程验收实行</t>
    </r>
    <r>
      <rPr>
        <sz val="10"/>
        <rFont val="微软雅黑"/>
        <charset val="0"/>
      </rPr>
      <t>“</t>
    </r>
    <r>
      <rPr>
        <sz val="10"/>
        <rFont val="微软雅黑"/>
        <charset val="134"/>
      </rPr>
      <t>属地管理、分级审批</t>
    </r>
    <r>
      <rPr>
        <sz val="10"/>
        <rFont val="微软雅黑"/>
        <charset val="0"/>
      </rPr>
      <t>”</t>
    </r>
    <r>
      <rPr>
        <sz val="10"/>
        <rFont val="微软雅黑"/>
        <charset val="134"/>
      </rPr>
      <t>的原则，由县级以上人民政府公安机关负责实施。</t>
    </r>
    <r>
      <rPr>
        <sz val="10"/>
        <rFont val="微软雅黑"/>
        <charset val="0"/>
      </rPr>
      <t xml:space="preserve"> </t>
    </r>
    <r>
      <rPr>
        <sz val="10"/>
        <rFont val="微软雅黑"/>
        <charset val="134"/>
      </rPr>
      <t>《云南省人民政府关于简政放权取消和调整部分省级行政审批项目的决定》（云政发〔</t>
    </r>
    <r>
      <rPr>
        <sz val="10"/>
        <rFont val="微软雅黑"/>
        <charset val="0"/>
      </rPr>
      <t>2013</t>
    </r>
    <r>
      <rPr>
        <sz val="10"/>
        <rFont val="微软雅黑"/>
        <charset val="134"/>
      </rPr>
      <t>〕</t>
    </r>
    <r>
      <rPr>
        <sz val="10"/>
        <rFont val="微软雅黑"/>
        <charset val="0"/>
      </rPr>
      <t>44</t>
    </r>
    <r>
      <rPr>
        <sz val="10"/>
        <rFont val="微软雅黑"/>
        <charset val="134"/>
      </rPr>
      <t>号）附件</t>
    </r>
    <r>
      <rPr>
        <sz val="10"/>
        <rFont val="微软雅黑"/>
        <charset val="0"/>
      </rPr>
      <t>2</t>
    </r>
    <r>
      <rPr>
        <sz val="10"/>
        <rFont val="微软雅黑"/>
        <charset val="134"/>
      </rPr>
      <t>第</t>
    </r>
    <r>
      <rPr>
        <sz val="10"/>
        <rFont val="微软雅黑"/>
        <charset val="0"/>
      </rPr>
      <t>24</t>
    </r>
    <r>
      <rPr>
        <sz val="10"/>
        <rFont val="微软雅黑"/>
        <charset val="134"/>
      </rPr>
      <t>项金融机构营业场所、金库安全防范设施建设方案审批及工程验收，下放至州、市级。</t>
    </r>
  </si>
  <si>
    <t>对本市行政区域内金融机构营业场所、金库安全防范设施建设方案审批项目减负</t>
  </si>
  <si>
    <t>全市银行业金融机构安防设施建设升级、改造</t>
  </si>
  <si>
    <t>长期</t>
  </si>
  <si>
    <t>符合安防设施建设升级、改造条件的银行业金融机构</t>
  </si>
  <si>
    <r>
      <rPr>
        <sz val="10"/>
        <rFont val="微软雅黑"/>
        <charset val="0"/>
      </rPr>
      <t>1.</t>
    </r>
    <r>
      <rPr>
        <sz val="10"/>
        <rFont val="微软雅黑"/>
        <charset val="134"/>
      </rPr>
      <t>新建、改建金融机构营业场所</t>
    </r>
    <r>
      <rPr>
        <sz val="10"/>
        <rFont val="微软雅黑"/>
        <charset val="0"/>
      </rPr>
      <t>/</t>
    </r>
    <r>
      <rPr>
        <sz val="10"/>
        <rFont val="微软雅黑"/>
        <charset val="134"/>
      </rPr>
      <t>金库安全防范设施建设方案审批表；</t>
    </r>
    <r>
      <rPr>
        <sz val="10"/>
        <rFont val="微软雅黑"/>
        <charset val="0"/>
      </rPr>
      <t xml:space="preserve">
2.</t>
    </r>
    <r>
      <rPr>
        <sz val="10"/>
        <rFont val="微软雅黑"/>
        <charset val="134"/>
      </rPr>
      <t>安全防范设施建设工程设计方案或者任务书；</t>
    </r>
    <r>
      <rPr>
        <sz val="10"/>
        <rFont val="微软雅黑"/>
        <charset val="0"/>
      </rPr>
      <t xml:space="preserve">
3.</t>
    </r>
    <r>
      <rPr>
        <sz val="10"/>
        <rFont val="微软雅黑"/>
        <charset val="134"/>
      </rPr>
      <t>技防设施安装平面图、管线敷设图、监控室布置图、物防设施设计结构图、监控入侵探测系统图、出入口控制系统图；</t>
    </r>
    <r>
      <rPr>
        <sz val="10"/>
        <rFont val="微软雅黑"/>
        <charset val="0"/>
      </rPr>
      <t xml:space="preserve">
4.</t>
    </r>
    <r>
      <rPr>
        <sz val="10"/>
        <rFont val="微软雅黑"/>
        <charset val="134"/>
      </rPr>
      <t>安全产品检验报告、国家强制性产品认证证书及安防设施建设材料（水泥、钢材）采购（质量）证明；</t>
    </r>
    <r>
      <rPr>
        <sz val="10"/>
        <rFont val="微软雅黑"/>
        <charset val="0"/>
      </rPr>
      <t xml:space="preserve">
5.</t>
    </r>
    <r>
      <rPr>
        <sz val="10"/>
        <rFont val="微软雅黑"/>
        <charset val="134"/>
      </rPr>
      <t>营业场所、业务库、保管箱库设计、施工人员身份证复印件及所从事工种说明；</t>
    </r>
    <r>
      <rPr>
        <sz val="10"/>
        <rFont val="微软雅黑"/>
        <charset val="0"/>
      </rPr>
      <t xml:space="preserve">
6.</t>
    </r>
    <r>
      <rPr>
        <sz val="10"/>
        <rFont val="微软雅黑"/>
        <charset val="134"/>
      </rPr>
      <t>运钞车停靠位置和营业场所、金库周边环境平面图。</t>
    </r>
  </si>
  <si>
    <r>
      <rPr>
        <sz val="10"/>
        <rFont val="微软雅黑"/>
        <charset val="134"/>
      </rPr>
      <t>1.</t>
    </r>
    <r>
      <rPr>
        <sz val="10"/>
        <rFont val="微软雅黑"/>
        <charset val="134"/>
      </rPr>
      <t>线上：省政务服务网</t>
    </r>
    <r>
      <rPr>
        <sz val="10"/>
        <rFont val="微软雅黑"/>
        <charset val="0"/>
      </rPr>
      <t xml:space="preserve">
2.</t>
    </r>
    <r>
      <rPr>
        <sz val="10"/>
        <rFont val="微软雅黑"/>
        <charset val="134"/>
      </rPr>
      <t>线下：昆明市公安局治安支队</t>
    </r>
  </si>
  <si>
    <r>
      <rPr>
        <sz val="10"/>
        <color theme="1"/>
        <rFont val="微软雅黑"/>
        <charset val="134"/>
      </rPr>
      <t>5</t>
    </r>
    <r>
      <rPr>
        <sz val="10"/>
        <rFont val="微软雅黑"/>
        <charset val="134"/>
      </rPr>
      <t>个工作日</t>
    </r>
  </si>
  <si>
    <r>
      <rPr>
        <sz val="10"/>
        <color theme="1"/>
        <rFont val="微软雅黑"/>
        <charset val="134"/>
      </rPr>
      <t>昆明市公安局门户网站：</t>
    </r>
    <r>
      <rPr>
        <sz val="10"/>
        <rFont val="微软雅黑"/>
        <charset val="0"/>
      </rPr>
      <t>http://gaj.km.gov.cn</t>
    </r>
  </si>
  <si>
    <r>
      <rPr>
        <sz val="10"/>
        <rFont val="微软雅黑"/>
        <charset val="134"/>
      </rPr>
      <t>昆明市公安局营商环境办</t>
    </r>
    <r>
      <rPr>
        <sz val="10"/>
        <rFont val="微软雅黑"/>
        <charset val="0"/>
      </rPr>
      <t>0871-63866655</t>
    </r>
  </si>
  <si>
    <t>金融机构营业场所、金库安全防范设施建设工程验收</t>
  </si>
  <si>
    <t>对本市行政区域内金融机构营业场所、金库安全防范设施建设工程验收项目减负</t>
  </si>
  <si>
    <r>
      <rPr>
        <sz val="10"/>
        <rFont val="微软雅黑"/>
        <charset val="0"/>
      </rPr>
      <t>1.</t>
    </r>
    <r>
      <rPr>
        <sz val="10"/>
        <rFont val="微软雅黑"/>
        <charset val="134"/>
      </rPr>
      <t>金融机构营业场所</t>
    </r>
    <r>
      <rPr>
        <sz val="10"/>
        <rFont val="微软雅黑"/>
        <charset val="0"/>
      </rPr>
      <t>/</t>
    </r>
    <r>
      <rPr>
        <sz val="10"/>
        <rFont val="微软雅黑"/>
        <charset val="134"/>
      </rPr>
      <t>金库安全防范设施建设工程验收审批表；</t>
    </r>
    <r>
      <rPr>
        <sz val="10"/>
        <rFont val="微软雅黑"/>
        <charset val="0"/>
      </rPr>
      <t xml:space="preserve">
2.</t>
    </r>
    <r>
      <rPr>
        <sz val="10"/>
        <rFont val="微软雅黑"/>
        <charset val="134"/>
      </rPr>
      <t>安全防范设施建设过程中存在问题隐患的整改落实情况；</t>
    </r>
    <r>
      <rPr>
        <sz val="10"/>
        <rFont val="微软雅黑"/>
        <charset val="0"/>
      </rPr>
      <t xml:space="preserve">
3.</t>
    </r>
    <r>
      <rPr>
        <sz val="10"/>
        <rFont val="微软雅黑"/>
        <charset val="134"/>
      </rPr>
      <t>监理公司对安全防范设施建设工程的监理意见；</t>
    </r>
    <r>
      <rPr>
        <sz val="10"/>
        <rFont val="微软雅黑"/>
        <charset val="0"/>
      </rPr>
      <t xml:space="preserve">
4.</t>
    </r>
    <r>
      <rPr>
        <sz val="10"/>
        <rFont val="微软雅黑"/>
        <charset val="134"/>
      </rPr>
      <t>隐蔽工程、施工过程照片（用精度</t>
    </r>
    <r>
      <rPr>
        <sz val="10"/>
        <rFont val="微软雅黑"/>
        <charset val="0"/>
      </rPr>
      <t>1mm</t>
    </r>
    <r>
      <rPr>
        <sz val="10"/>
        <rFont val="微软雅黑"/>
        <charset val="134"/>
      </rPr>
      <t>的卷尺并附上工程名称和部位标识，比照相关隐蔽工程照相）。</t>
    </r>
  </si>
  <si>
    <t>市民政局</t>
  </si>
  <si>
    <t>养老服务机构护理人员补助</t>
  </si>
  <si>
    <r>
      <rPr>
        <sz val="10"/>
        <rFont val="微软雅黑"/>
        <charset val="134"/>
      </rPr>
      <t>1.</t>
    </r>
    <r>
      <rPr>
        <sz val="10"/>
        <rFont val="微软雅黑"/>
        <charset val="134"/>
      </rPr>
      <t>昆明市人民政府关于鼓励社会力量兴办养老服务机构的实施意见</t>
    </r>
    <r>
      <rPr>
        <sz val="10"/>
        <rFont val="微软雅黑"/>
        <charset val="0"/>
      </rPr>
      <t>(</t>
    </r>
    <r>
      <rPr>
        <sz val="10"/>
        <rFont val="微软雅黑"/>
        <charset val="134"/>
      </rPr>
      <t>昆政发〔</t>
    </r>
    <r>
      <rPr>
        <sz val="10"/>
        <rFont val="微软雅黑"/>
        <charset val="0"/>
      </rPr>
      <t>2014</t>
    </r>
    <r>
      <rPr>
        <sz val="10"/>
        <rFont val="微软雅黑"/>
        <charset val="134"/>
      </rPr>
      <t>〕</t>
    </r>
    <r>
      <rPr>
        <sz val="10"/>
        <rFont val="微软雅黑"/>
        <charset val="0"/>
      </rPr>
      <t>53</t>
    </r>
    <r>
      <rPr>
        <sz val="10"/>
        <rFont val="微软雅黑"/>
        <charset val="134"/>
      </rPr>
      <t>号</t>
    </r>
    <r>
      <rPr>
        <sz val="10"/>
        <rFont val="微软雅黑"/>
        <charset val="0"/>
      </rPr>
      <t>)
2.</t>
    </r>
    <r>
      <rPr>
        <sz val="10"/>
        <rFont val="微软雅黑"/>
        <charset val="134"/>
      </rPr>
      <t>昆明市人民政府办公室关于全面放开养老服务市场提升养老服务质量的实施意见（昆政办〔</t>
    </r>
    <r>
      <rPr>
        <sz val="10"/>
        <rFont val="微软雅黑"/>
        <charset val="0"/>
      </rPr>
      <t>2019</t>
    </r>
    <r>
      <rPr>
        <sz val="10"/>
        <rFont val="微软雅黑"/>
        <charset val="134"/>
      </rPr>
      <t>〕</t>
    </r>
    <r>
      <rPr>
        <sz val="10"/>
        <rFont val="微软雅黑"/>
        <charset val="0"/>
      </rPr>
      <t>42</t>
    </r>
    <r>
      <rPr>
        <sz val="10"/>
        <rFont val="微软雅黑"/>
        <charset val="134"/>
      </rPr>
      <t>号）</t>
    </r>
  </si>
  <si>
    <r>
      <rPr>
        <sz val="10"/>
        <color theme="1"/>
        <rFont val="微软雅黑"/>
        <charset val="134"/>
      </rPr>
      <t>对取得养老护理职业资格证书，在民办养老机构从事养老护理工作签订一年以上劳动合同，并缴纳社会保险的人员，按照高级、中级、初级不同等级，在职在岗期间，分别给予每人每月</t>
    </r>
    <r>
      <rPr>
        <sz val="10"/>
        <rFont val="微软雅黑"/>
        <charset val="0"/>
      </rPr>
      <t>150</t>
    </r>
    <r>
      <rPr>
        <sz val="10"/>
        <rFont val="微软雅黑"/>
        <charset val="134"/>
      </rPr>
      <t>元、</t>
    </r>
    <r>
      <rPr>
        <sz val="10"/>
        <rFont val="微软雅黑"/>
        <charset val="0"/>
      </rPr>
      <t>100</t>
    </r>
    <r>
      <rPr>
        <sz val="10"/>
        <rFont val="微软雅黑"/>
        <charset val="134"/>
      </rPr>
      <t>元、</t>
    </r>
    <r>
      <rPr>
        <sz val="10"/>
        <rFont val="微软雅黑"/>
        <charset val="0"/>
      </rPr>
      <t>50</t>
    </r>
    <r>
      <rPr>
        <sz val="10"/>
        <rFont val="微软雅黑"/>
        <charset val="134"/>
      </rPr>
      <t>元的护理补助。</t>
    </r>
  </si>
  <si>
    <t>养老服务机构护理人员</t>
  </si>
  <si>
    <r>
      <rPr>
        <sz val="10"/>
        <rFont val="微软雅黑"/>
        <charset val="0"/>
      </rPr>
      <t>2015</t>
    </r>
    <r>
      <rPr>
        <sz val="10"/>
        <rFont val="微软雅黑"/>
        <charset val="134"/>
      </rPr>
      <t>年</t>
    </r>
    <r>
      <rPr>
        <sz val="10"/>
        <rFont val="微软雅黑"/>
        <charset val="0"/>
      </rPr>
      <t>1</t>
    </r>
    <r>
      <rPr>
        <sz val="10"/>
        <rFont val="微软雅黑"/>
        <charset val="134"/>
      </rPr>
      <t>月</t>
    </r>
    <r>
      <rPr>
        <sz val="10"/>
        <rFont val="微软雅黑"/>
        <charset val="0"/>
      </rPr>
      <t>1</t>
    </r>
    <r>
      <rPr>
        <sz val="10"/>
        <rFont val="微软雅黑"/>
        <charset val="134"/>
      </rPr>
      <t>日起</t>
    </r>
  </si>
  <si>
    <r>
      <rPr>
        <sz val="10"/>
        <rFont val="微软雅黑"/>
        <charset val="0"/>
      </rPr>
      <t>1.</t>
    </r>
    <r>
      <rPr>
        <sz val="10"/>
        <rFont val="微软雅黑"/>
        <charset val="134"/>
      </rPr>
      <t>取得养老护理职业资格证书；</t>
    </r>
    <r>
      <rPr>
        <sz val="10"/>
        <rFont val="微软雅黑"/>
        <charset val="0"/>
      </rPr>
      <t xml:space="preserve">
2.</t>
    </r>
    <r>
      <rPr>
        <sz val="10"/>
        <rFont val="微软雅黑"/>
        <charset val="134"/>
      </rPr>
      <t>在民办养老机构从事养老护理工作；</t>
    </r>
    <r>
      <rPr>
        <sz val="10"/>
        <rFont val="微软雅黑"/>
        <charset val="0"/>
      </rPr>
      <t xml:space="preserve">
3.</t>
    </r>
    <r>
      <rPr>
        <sz val="10"/>
        <rFont val="微软雅黑"/>
        <charset val="134"/>
      </rPr>
      <t>签订一年以上劳动合同；</t>
    </r>
    <r>
      <rPr>
        <sz val="10"/>
        <rFont val="微软雅黑"/>
        <charset val="0"/>
      </rPr>
      <t xml:space="preserve">
4.</t>
    </r>
    <r>
      <rPr>
        <sz val="10"/>
        <rFont val="微软雅黑"/>
        <charset val="134"/>
      </rPr>
      <t>缴纳社会保险的人员。</t>
    </r>
  </si>
  <si>
    <r>
      <rPr>
        <sz val="10"/>
        <rFont val="微软雅黑"/>
        <charset val="0"/>
      </rPr>
      <t>1.</t>
    </r>
    <r>
      <rPr>
        <sz val="10"/>
        <rFont val="微软雅黑"/>
        <charset val="134"/>
      </rPr>
      <t>《养老机构设立许可证》原件及复印件一式三份；</t>
    </r>
    <r>
      <rPr>
        <sz val="10"/>
        <rFont val="微软雅黑"/>
        <charset val="0"/>
      </rPr>
      <t xml:space="preserve">
2.</t>
    </r>
    <r>
      <rPr>
        <sz val="10"/>
        <rFont val="微软雅黑"/>
        <charset val="134"/>
      </rPr>
      <t>从业人员相应资格证书原件及复印件一式三份；</t>
    </r>
    <r>
      <rPr>
        <sz val="10"/>
        <rFont val="微软雅黑"/>
        <charset val="0"/>
      </rPr>
      <t xml:space="preserve">
3.</t>
    </r>
    <r>
      <rPr>
        <sz val="10"/>
        <rFont val="微软雅黑"/>
        <charset val="134"/>
      </rPr>
      <t>从业人员与民办养老机构签订的劳动合同（协议）原件及复印件一式三份；</t>
    </r>
    <r>
      <rPr>
        <sz val="10"/>
        <rFont val="微软雅黑"/>
        <charset val="0"/>
      </rPr>
      <t xml:space="preserve">
4.</t>
    </r>
    <r>
      <rPr>
        <sz val="10"/>
        <rFont val="微软雅黑"/>
        <charset val="134"/>
      </rPr>
      <t>聘用单位缴纳社会保险相关证明材料。</t>
    </r>
  </si>
  <si>
    <r>
      <rPr>
        <sz val="10"/>
        <rFont val="微软雅黑"/>
        <charset val="134"/>
      </rPr>
      <t>1.</t>
    </r>
    <r>
      <rPr>
        <sz val="10"/>
        <rFont val="微软雅黑"/>
        <charset val="134"/>
      </rPr>
      <t>线上：暂无</t>
    </r>
    <r>
      <rPr>
        <sz val="10"/>
        <rFont val="微软雅黑"/>
        <charset val="0"/>
      </rPr>
      <t xml:space="preserve">
2.</t>
    </r>
    <r>
      <rPr>
        <sz val="10"/>
        <rFont val="微软雅黑"/>
        <charset val="134"/>
      </rPr>
      <t>线下：申请人居住所在地民政部门办理</t>
    </r>
  </si>
  <si>
    <t>材料齐全，现场办理</t>
  </si>
  <si>
    <t>事业政策</t>
  </si>
  <si>
    <t>https://www.km.gov.cn/c/2014-12-30/3769198.shtml</t>
  </si>
  <si>
    <t>单位：昆明市民政局
联系人及电话：戴林，0871-63136493</t>
  </si>
  <si>
    <t>居家养老服务中心运营补助</t>
  </si>
  <si>
    <r>
      <rPr>
        <sz val="10"/>
        <color theme="1"/>
        <rFont val="微软雅黑"/>
        <charset val="134"/>
      </rPr>
      <t>社区居家养老服务机构运营资助根据《云南省城乡社区居家养老服务机构等级划分与评定标准》评定结果，评定为</t>
    </r>
    <r>
      <rPr>
        <sz val="10"/>
        <rFont val="微软雅黑"/>
        <charset val="0"/>
      </rPr>
      <t>A</t>
    </r>
    <r>
      <rPr>
        <sz val="10"/>
        <rFont val="微软雅黑"/>
        <charset val="134"/>
      </rPr>
      <t>级社区居家养老服务机构的，按照每年</t>
    </r>
    <r>
      <rPr>
        <sz val="10"/>
        <rFont val="微软雅黑"/>
        <charset val="0"/>
      </rPr>
      <t>2</t>
    </r>
    <r>
      <rPr>
        <sz val="10"/>
        <rFont val="微软雅黑"/>
        <charset val="134"/>
      </rPr>
      <t>万元予以资助；评定为</t>
    </r>
    <r>
      <rPr>
        <sz val="10"/>
        <rFont val="微软雅黑"/>
        <charset val="0"/>
      </rPr>
      <t>2A</t>
    </r>
    <r>
      <rPr>
        <sz val="10"/>
        <rFont val="微软雅黑"/>
        <charset val="134"/>
      </rPr>
      <t>级社区居家养老服务机构的，按照每年</t>
    </r>
    <r>
      <rPr>
        <sz val="10"/>
        <rFont val="微软雅黑"/>
        <charset val="0"/>
      </rPr>
      <t>2.5</t>
    </r>
    <r>
      <rPr>
        <sz val="10"/>
        <rFont val="微软雅黑"/>
        <charset val="134"/>
      </rPr>
      <t>万元予以资助；评定为</t>
    </r>
    <r>
      <rPr>
        <sz val="10"/>
        <rFont val="微软雅黑"/>
        <charset val="0"/>
      </rPr>
      <t>3A</t>
    </r>
    <r>
      <rPr>
        <sz val="10"/>
        <rFont val="微软雅黑"/>
        <charset val="134"/>
      </rPr>
      <t>级社区居家养老服务机构的，按照每年</t>
    </r>
    <r>
      <rPr>
        <sz val="10"/>
        <rFont val="微软雅黑"/>
        <charset val="0"/>
      </rPr>
      <t>3</t>
    </r>
    <r>
      <rPr>
        <sz val="10"/>
        <rFont val="微软雅黑"/>
        <charset val="134"/>
      </rPr>
      <t>万元予以资助；评定为</t>
    </r>
    <r>
      <rPr>
        <sz val="10"/>
        <rFont val="微软雅黑"/>
        <charset val="0"/>
      </rPr>
      <t>4A</t>
    </r>
    <r>
      <rPr>
        <sz val="10"/>
        <rFont val="微软雅黑"/>
        <charset val="134"/>
      </rPr>
      <t>级社区居家养老服务机构的，按照每年</t>
    </r>
    <r>
      <rPr>
        <sz val="10"/>
        <rFont val="微软雅黑"/>
        <charset val="0"/>
      </rPr>
      <t>3.5</t>
    </r>
    <r>
      <rPr>
        <sz val="10"/>
        <rFont val="微软雅黑"/>
        <charset val="134"/>
      </rPr>
      <t>万元予以资助；评定为</t>
    </r>
    <r>
      <rPr>
        <sz val="10"/>
        <rFont val="微软雅黑"/>
        <charset val="0"/>
      </rPr>
      <t>5A</t>
    </r>
    <r>
      <rPr>
        <sz val="10"/>
        <rFont val="微软雅黑"/>
        <charset val="134"/>
      </rPr>
      <t>级社区居家养老服务机构的，按照每年</t>
    </r>
    <r>
      <rPr>
        <sz val="10"/>
        <rFont val="微软雅黑"/>
        <charset val="0"/>
      </rPr>
      <t>4</t>
    </r>
    <r>
      <rPr>
        <sz val="10"/>
        <rFont val="微软雅黑"/>
        <charset val="134"/>
      </rPr>
      <t>万元予以资助。</t>
    </r>
  </si>
  <si>
    <t>经民政部门验收并完成备案的城乡社区居家养老服务中心（包含日间照料中心、居家养老服务中心、农村互助养老站、托老所等）</t>
  </si>
  <si>
    <r>
      <rPr>
        <sz val="10"/>
        <rFont val="微软雅黑"/>
        <charset val="0"/>
      </rPr>
      <t>1.</t>
    </r>
    <r>
      <rPr>
        <sz val="10"/>
        <rFont val="微软雅黑"/>
        <charset val="134"/>
      </rPr>
      <t>经民政部门验收并完成备案的城乡社区居家养老服务中心，每年</t>
    </r>
    <r>
      <rPr>
        <sz val="10"/>
        <rFont val="微软雅黑"/>
        <charset val="0"/>
      </rPr>
      <t>1</t>
    </r>
    <r>
      <rPr>
        <sz val="10"/>
        <rFont val="微软雅黑"/>
        <charset val="134"/>
      </rPr>
      <t>月</t>
    </r>
    <r>
      <rPr>
        <sz val="10"/>
        <rFont val="微软雅黑"/>
        <charset val="0"/>
      </rPr>
      <t>31</t>
    </r>
    <r>
      <rPr>
        <sz val="10"/>
        <rFont val="微软雅黑"/>
        <charset val="134"/>
      </rPr>
      <t>日前向民政部门提交上一年度的工作报告；</t>
    </r>
    <r>
      <rPr>
        <sz val="10"/>
        <rFont val="微软雅黑"/>
        <charset val="0"/>
      </rPr>
      <t xml:space="preserve">
2.</t>
    </r>
    <r>
      <rPr>
        <sz val="10"/>
        <rFont val="微软雅黑"/>
        <charset val="134"/>
      </rPr>
      <t>城市社区居家养老服务机构服务场地面积达到</t>
    </r>
    <r>
      <rPr>
        <sz val="10"/>
        <rFont val="微软雅黑"/>
        <charset val="0"/>
      </rPr>
      <t>500</t>
    </r>
    <r>
      <rPr>
        <sz val="10"/>
        <rFont val="微软雅黑"/>
        <charset val="134"/>
      </rPr>
      <t>平方米以上，农村社区居家养老服务机构服务场地面积达到</t>
    </r>
    <r>
      <rPr>
        <sz val="10"/>
        <rFont val="微软雅黑"/>
        <charset val="0"/>
      </rPr>
      <t>300</t>
    </r>
    <r>
      <rPr>
        <sz val="10"/>
        <rFont val="微软雅黑"/>
        <charset val="134"/>
      </rPr>
      <t>平方米以上，同时设置文体活动室、厨房和餐厅、日间休息室；</t>
    </r>
    <r>
      <rPr>
        <sz val="10"/>
        <rFont val="微软雅黑"/>
        <charset val="0"/>
      </rPr>
      <t xml:space="preserve">
3.</t>
    </r>
    <r>
      <rPr>
        <sz val="10"/>
        <rFont val="微软雅黑"/>
        <charset val="134"/>
      </rPr>
      <t>执行突发事件报告制度，未发生重大责任事故。</t>
    </r>
  </si>
  <si>
    <r>
      <rPr>
        <sz val="10"/>
        <rFont val="微软雅黑"/>
        <charset val="0"/>
      </rPr>
      <t>1.</t>
    </r>
    <r>
      <rPr>
        <sz val="10"/>
        <rFont val="微软雅黑"/>
        <charset val="134"/>
      </rPr>
      <t>上年年度工作报告；</t>
    </r>
    <r>
      <rPr>
        <sz val="10"/>
        <rFont val="微软雅黑"/>
        <charset val="0"/>
      </rPr>
      <t xml:space="preserve">
2.</t>
    </r>
    <r>
      <rPr>
        <sz val="10"/>
        <rFont val="微软雅黑"/>
        <charset val="134"/>
      </rPr>
      <t>服务场地建筑面积及房屋设置功能图；</t>
    </r>
    <r>
      <rPr>
        <sz val="10"/>
        <rFont val="微软雅黑"/>
        <charset val="0"/>
      </rPr>
      <t xml:space="preserve">
3.</t>
    </r>
    <r>
      <rPr>
        <sz val="10"/>
        <rFont val="微软雅黑"/>
        <charset val="134"/>
      </rPr>
      <t>服务机构备案回执复印件；</t>
    </r>
    <r>
      <rPr>
        <sz val="10"/>
        <rFont val="微软雅黑"/>
        <charset val="0"/>
      </rPr>
      <t xml:space="preserve">
4.</t>
    </r>
    <r>
      <rPr>
        <sz val="10"/>
        <rFont val="微软雅黑"/>
        <charset val="134"/>
      </rPr>
      <t>年度未发生重大责任事故证明。</t>
    </r>
  </si>
  <si>
    <t>养老机构运营补助</t>
  </si>
  <si>
    <r>
      <rPr>
        <sz val="10"/>
        <rFont val="微软雅黑"/>
        <charset val="134"/>
      </rPr>
      <t>1.</t>
    </r>
    <r>
      <rPr>
        <sz val="10"/>
        <rFont val="微软雅黑"/>
        <charset val="134"/>
      </rPr>
      <t>《昆明市政府关于鼓励社会力量兴办养老服务机构的实施意见》（昆政发〔</t>
    </r>
    <r>
      <rPr>
        <sz val="10"/>
        <rFont val="微软雅黑"/>
        <charset val="0"/>
      </rPr>
      <t>2014</t>
    </r>
    <r>
      <rPr>
        <sz val="10"/>
        <rFont val="微软雅黑"/>
        <charset val="134"/>
      </rPr>
      <t>〕</t>
    </r>
    <r>
      <rPr>
        <sz val="10"/>
        <rFont val="微软雅黑"/>
        <charset val="0"/>
      </rPr>
      <t>53</t>
    </r>
    <r>
      <rPr>
        <sz val="10"/>
        <rFont val="微软雅黑"/>
        <charset val="134"/>
      </rPr>
      <t>号）</t>
    </r>
    <r>
      <rPr>
        <sz val="10"/>
        <rFont val="微软雅黑"/>
        <charset val="0"/>
      </rPr>
      <t xml:space="preserve">
2.</t>
    </r>
    <r>
      <rPr>
        <sz val="10"/>
        <rFont val="微软雅黑"/>
        <charset val="134"/>
      </rPr>
      <t>昆明市人民政府办公室关于全面放开养老服务市场提升养老服务质量的实施意见（昆政办〔</t>
    </r>
    <r>
      <rPr>
        <sz val="10"/>
        <rFont val="微软雅黑"/>
        <charset val="0"/>
      </rPr>
      <t>2019</t>
    </r>
    <r>
      <rPr>
        <sz val="10"/>
        <rFont val="微软雅黑"/>
        <charset val="134"/>
      </rPr>
      <t>〕</t>
    </r>
    <r>
      <rPr>
        <sz val="10"/>
        <rFont val="微软雅黑"/>
        <charset val="0"/>
      </rPr>
      <t>42</t>
    </r>
    <r>
      <rPr>
        <sz val="10"/>
        <rFont val="微软雅黑"/>
        <charset val="134"/>
      </rPr>
      <t>号）</t>
    </r>
  </si>
  <si>
    <r>
      <rPr>
        <sz val="10"/>
        <color theme="1"/>
        <rFont val="微软雅黑"/>
        <charset val="134"/>
      </rPr>
      <t>养老机构运营资助根据养老机构收住服务对象身体状况、养老机构等级评定、诚信状况、医疗服务能力等因素综合确定，以养老机构实际收住服务对象的床位数、月数等作为资助计算依据。老年人身体状况以具有资质的评估机构出具的评估报告为准。</t>
    </r>
    <r>
      <rPr>
        <sz val="10"/>
        <rFont val="微软雅黑"/>
        <charset val="0"/>
      </rPr>
      <t xml:space="preserve">
1.</t>
    </r>
    <r>
      <rPr>
        <sz val="10"/>
        <rFont val="微软雅黑"/>
        <charset val="134"/>
      </rPr>
      <t>对于养老机构收住能力完好老年人的，按照每床每月</t>
    </r>
    <r>
      <rPr>
        <sz val="10"/>
        <rFont val="微软雅黑"/>
        <charset val="0"/>
      </rPr>
      <t>50</t>
    </r>
    <r>
      <rPr>
        <sz val="10"/>
        <rFont val="微软雅黑"/>
        <charset val="134"/>
      </rPr>
      <t>元予以资助</t>
    </r>
    <r>
      <rPr>
        <sz val="10"/>
        <rFont val="微软雅黑"/>
        <charset val="0"/>
      </rPr>
      <t>;</t>
    </r>
    <r>
      <rPr>
        <sz val="10"/>
        <rFont val="微软雅黑"/>
        <charset val="134"/>
      </rPr>
      <t>收住轻度失能老年人的，按照每床每月</t>
    </r>
    <r>
      <rPr>
        <sz val="10"/>
        <rFont val="微软雅黑"/>
        <charset val="0"/>
      </rPr>
      <t>70</t>
    </r>
    <r>
      <rPr>
        <sz val="10"/>
        <rFont val="微软雅黑"/>
        <charset val="134"/>
      </rPr>
      <t>元给予资助</t>
    </r>
    <r>
      <rPr>
        <sz val="10"/>
        <rFont val="微软雅黑"/>
        <charset val="0"/>
      </rPr>
      <t>;</t>
    </r>
    <r>
      <rPr>
        <sz val="10"/>
        <rFont val="微软雅黑"/>
        <charset val="134"/>
      </rPr>
      <t>收住中度失能老年人的，按照每床每月</t>
    </r>
    <r>
      <rPr>
        <sz val="10"/>
        <rFont val="微软雅黑"/>
        <charset val="0"/>
      </rPr>
      <t>100</t>
    </r>
    <r>
      <rPr>
        <sz val="10"/>
        <rFont val="微软雅黑"/>
        <charset val="134"/>
      </rPr>
      <t>元给予资助</t>
    </r>
    <r>
      <rPr>
        <sz val="10"/>
        <rFont val="微软雅黑"/>
        <charset val="0"/>
      </rPr>
      <t>;</t>
    </r>
    <r>
      <rPr>
        <sz val="10"/>
        <rFont val="微软雅黑"/>
        <charset val="134"/>
      </rPr>
      <t>收住重度失能老年人的，按照每床每月</t>
    </r>
    <r>
      <rPr>
        <sz val="10"/>
        <rFont val="微软雅黑"/>
        <charset val="0"/>
      </rPr>
      <t>150</t>
    </r>
    <r>
      <rPr>
        <sz val="10"/>
        <rFont val="微软雅黑"/>
        <charset val="134"/>
      </rPr>
      <t>元给予资助。</t>
    </r>
    <r>
      <rPr>
        <sz val="10"/>
        <rFont val="微软雅黑"/>
        <charset val="0"/>
      </rPr>
      <t xml:space="preserve">
2.</t>
    </r>
    <r>
      <rPr>
        <sz val="10"/>
        <rFont val="微软雅黑"/>
        <charset val="134"/>
      </rPr>
      <t>对于服务质量被评定为一级养老机构的，在享受第五条第二款规定资助的基础上，按照每床每月增加</t>
    </r>
    <r>
      <rPr>
        <sz val="10"/>
        <rFont val="微软雅黑"/>
        <charset val="0"/>
      </rPr>
      <t>20</t>
    </r>
    <r>
      <rPr>
        <sz val="10"/>
        <rFont val="微软雅黑"/>
        <charset val="134"/>
      </rPr>
      <t>元予以资助</t>
    </r>
    <r>
      <rPr>
        <sz val="10"/>
        <rFont val="微软雅黑"/>
        <charset val="0"/>
      </rPr>
      <t>;</t>
    </r>
    <r>
      <rPr>
        <sz val="10"/>
        <rFont val="微软雅黑"/>
        <charset val="134"/>
      </rPr>
      <t>二级养老机构，按照每床每月增加</t>
    </r>
    <r>
      <rPr>
        <sz val="10"/>
        <rFont val="微软雅黑"/>
        <charset val="0"/>
      </rPr>
      <t>30</t>
    </r>
    <r>
      <rPr>
        <sz val="10"/>
        <rFont val="微软雅黑"/>
        <charset val="134"/>
      </rPr>
      <t>元予以资助</t>
    </r>
    <r>
      <rPr>
        <sz val="10"/>
        <rFont val="微软雅黑"/>
        <charset val="0"/>
      </rPr>
      <t>;</t>
    </r>
    <r>
      <rPr>
        <sz val="10"/>
        <rFont val="微软雅黑"/>
        <charset val="134"/>
      </rPr>
      <t>三级养老机构，按照每床每月增加</t>
    </r>
    <r>
      <rPr>
        <sz val="10"/>
        <rFont val="微软雅黑"/>
        <charset val="0"/>
      </rPr>
      <t>40</t>
    </r>
    <r>
      <rPr>
        <sz val="10"/>
        <rFont val="微软雅黑"/>
        <charset val="134"/>
      </rPr>
      <t>元予以资助</t>
    </r>
    <r>
      <rPr>
        <sz val="10"/>
        <rFont val="微软雅黑"/>
        <charset val="0"/>
      </rPr>
      <t>;</t>
    </r>
    <r>
      <rPr>
        <sz val="10"/>
        <rFont val="微软雅黑"/>
        <charset val="134"/>
      </rPr>
      <t>四级养老机构，按照每床每月增加</t>
    </r>
    <r>
      <rPr>
        <sz val="10"/>
        <rFont val="微软雅黑"/>
        <charset val="0"/>
      </rPr>
      <t>50</t>
    </r>
    <r>
      <rPr>
        <sz val="10"/>
        <rFont val="微软雅黑"/>
        <charset val="134"/>
      </rPr>
      <t>元予以资助</t>
    </r>
    <r>
      <rPr>
        <sz val="10"/>
        <rFont val="微软雅黑"/>
        <charset val="0"/>
      </rPr>
      <t>;</t>
    </r>
    <r>
      <rPr>
        <sz val="10"/>
        <rFont val="微软雅黑"/>
        <charset val="134"/>
      </rPr>
      <t>五级养老机构，按照每床每月增加</t>
    </r>
    <r>
      <rPr>
        <sz val="10"/>
        <rFont val="微软雅黑"/>
        <charset val="0"/>
      </rPr>
      <t>60</t>
    </r>
    <r>
      <rPr>
        <sz val="10"/>
        <rFont val="微软雅黑"/>
        <charset val="134"/>
      </rPr>
      <t>元予以资助。养老机构等级评定以民政部门发布的等级评定结果为依据。</t>
    </r>
    <r>
      <rPr>
        <sz val="10"/>
        <rFont val="微软雅黑"/>
        <charset val="0"/>
      </rPr>
      <t xml:space="preserve">
3.</t>
    </r>
    <r>
      <rPr>
        <sz val="10"/>
        <rFont val="微软雅黑"/>
        <charset val="134"/>
      </rPr>
      <t>对于两年内没有失信信息记录的养老机构，在享受第五条第三款规定资助的基础上，按照每床每月增加</t>
    </r>
    <r>
      <rPr>
        <sz val="10"/>
        <rFont val="微软雅黑"/>
        <charset val="0"/>
      </rPr>
      <t>10</t>
    </r>
    <r>
      <rPr>
        <sz val="10"/>
        <rFont val="微软雅黑"/>
        <charset val="134"/>
      </rPr>
      <t>元予以资助</t>
    </r>
    <r>
      <rPr>
        <sz val="10"/>
        <rFont val="微软雅黑"/>
        <charset val="0"/>
      </rPr>
      <t>;</t>
    </r>
    <r>
      <rPr>
        <sz val="10"/>
        <rFont val="微软雅黑"/>
        <charset val="134"/>
      </rPr>
      <t>对于连续五年没有失信信息记录的养老机构，按照每床每月增加</t>
    </r>
    <r>
      <rPr>
        <sz val="10"/>
        <rFont val="微软雅黑"/>
        <charset val="0"/>
      </rPr>
      <t>20</t>
    </r>
    <r>
      <rPr>
        <sz val="10"/>
        <rFont val="微软雅黑"/>
        <charset val="134"/>
      </rPr>
      <t>元予以资助。养老机构失信信息依据有关规定进行归集。</t>
    </r>
    <r>
      <rPr>
        <sz val="10"/>
        <rFont val="微软雅黑"/>
        <charset val="0"/>
      </rPr>
      <t xml:space="preserve">
4.</t>
    </r>
    <r>
      <rPr>
        <sz val="10"/>
        <rFont val="微软雅黑"/>
        <charset val="134"/>
      </rPr>
      <t>对于养老机构内设医疗机构或引入医疗分支机构的，根据内设医疗机构的不同类型，在享受第五条第三款规定资助的基础上，分别给予资助。具体为</t>
    </r>
    <r>
      <rPr>
        <sz val="10"/>
        <rFont val="微软雅黑"/>
        <charset val="0"/>
      </rPr>
      <t>:</t>
    </r>
    <r>
      <rPr>
        <sz val="10"/>
        <rFont val="微软雅黑"/>
        <charset val="134"/>
      </rPr>
      <t>对于设置护理站、医务室、卫生所按照每床每月增加</t>
    </r>
    <r>
      <rPr>
        <sz val="10"/>
        <rFont val="微软雅黑"/>
        <charset val="0"/>
      </rPr>
      <t>30</t>
    </r>
    <r>
      <rPr>
        <sz val="10"/>
        <rFont val="微软雅黑"/>
        <charset val="134"/>
      </rPr>
      <t>元予以资助</t>
    </r>
    <r>
      <rPr>
        <sz val="10"/>
        <rFont val="微软雅黑"/>
        <charset val="0"/>
      </rPr>
      <t>;</t>
    </r>
    <r>
      <rPr>
        <sz val="10"/>
        <rFont val="微软雅黑"/>
        <charset val="134"/>
      </rPr>
      <t>对于设置护理院或一级医院以上的</t>
    </r>
    <r>
      <rPr>
        <sz val="10"/>
        <rFont val="微软雅黑"/>
        <charset val="0"/>
      </rPr>
      <t>,</t>
    </r>
    <r>
      <rPr>
        <sz val="10"/>
        <rFont val="微软雅黑"/>
        <charset val="134"/>
      </rPr>
      <t>按照每床每月增加</t>
    </r>
    <r>
      <rPr>
        <sz val="10"/>
        <rFont val="微软雅黑"/>
        <charset val="0"/>
      </rPr>
      <t>50</t>
    </r>
    <r>
      <rPr>
        <sz val="10"/>
        <rFont val="微软雅黑"/>
        <charset val="134"/>
      </rPr>
      <t>元予以资助。判定养老机构设置内设医疗机构或引入医疗分支机构的，以卫生健康部门出具的批准或备案公告文书为准。</t>
    </r>
  </si>
  <si>
    <t>养老机构</t>
  </si>
  <si>
    <r>
      <rPr>
        <sz val="10"/>
        <rFont val="微软雅黑"/>
        <charset val="0"/>
      </rPr>
      <t>1.</t>
    </r>
    <r>
      <rPr>
        <sz val="10"/>
        <rFont val="微软雅黑"/>
        <charset val="134"/>
      </rPr>
      <t>法定手续齐全，取得《事业单位法人证书》、《事业单位登记证》、《民办非企业单位</t>
    </r>
    <r>
      <rPr>
        <sz val="10"/>
        <rFont val="微软雅黑"/>
        <charset val="0"/>
      </rPr>
      <t>(</t>
    </r>
    <r>
      <rPr>
        <sz val="10"/>
        <rFont val="微软雅黑"/>
        <charset val="134"/>
      </rPr>
      <t>法人、合伙、个体</t>
    </r>
    <r>
      <rPr>
        <sz val="10"/>
        <rFont val="微软雅黑"/>
        <charset val="0"/>
      </rPr>
      <t>)</t>
    </r>
    <r>
      <rPr>
        <sz val="10"/>
        <rFont val="微软雅黑"/>
        <charset val="134"/>
      </rPr>
      <t>登记证书》或《企业法人营业执照》。</t>
    </r>
    <r>
      <rPr>
        <sz val="10"/>
        <rFont val="微软雅黑"/>
        <charset val="0"/>
      </rPr>
      <t xml:space="preserve">
2.</t>
    </r>
    <r>
      <rPr>
        <sz val="10"/>
        <rFont val="微软雅黑"/>
        <charset val="134"/>
      </rPr>
      <t>完成养老机构备案或取得《养老机构设立许可证》</t>
    </r>
    <r>
      <rPr>
        <sz val="10"/>
        <rFont val="微软雅黑"/>
        <charset val="0"/>
      </rPr>
      <t>(</t>
    </r>
    <r>
      <rPr>
        <sz val="10"/>
        <rFont val="微软雅黑"/>
        <charset val="134"/>
      </rPr>
      <t>在有效期内</t>
    </r>
    <r>
      <rPr>
        <sz val="10"/>
        <rFont val="微软雅黑"/>
        <charset val="0"/>
      </rPr>
      <t>)</t>
    </r>
    <r>
      <rPr>
        <sz val="10"/>
        <rFont val="微软雅黑"/>
        <charset val="134"/>
      </rPr>
      <t>，并于每年</t>
    </r>
    <r>
      <rPr>
        <sz val="10"/>
        <rFont val="微软雅黑"/>
        <charset val="0"/>
      </rPr>
      <t>1</t>
    </r>
    <r>
      <rPr>
        <sz val="10"/>
        <rFont val="微软雅黑"/>
        <charset val="134"/>
      </rPr>
      <t>月</t>
    </r>
    <r>
      <rPr>
        <sz val="10"/>
        <rFont val="微软雅黑"/>
        <charset val="0"/>
      </rPr>
      <t>31</t>
    </r>
    <r>
      <rPr>
        <sz val="10"/>
        <rFont val="微软雅黑"/>
        <charset val="134"/>
      </rPr>
      <t>日之前向民政部门提交上一年度的工作报告和具有资质的会计师事务所出具的财务状况审计报告的养老机构。</t>
    </r>
    <r>
      <rPr>
        <sz val="10"/>
        <rFont val="微软雅黑"/>
        <charset val="0"/>
      </rPr>
      <t xml:space="preserve">
3.</t>
    </r>
    <r>
      <rPr>
        <sz val="10"/>
        <rFont val="微软雅黑"/>
        <charset val="134"/>
      </rPr>
      <t>按规定购买养老机构综合责任险、雇主责任险等相关保险。</t>
    </r>
    <r>
      <rPr>
        <sz val="10"/>
        <rFont val="微软雅黑"/>
        <charset val="0"/>
      </rPr>
      <t xml:space="preserve">
4.</t>
    </r>
    <r>
      <rPr>
        <sz val="10"/>
        <rFont val="微软雅黑"/>
        <charset val="134"/>
      </rPr>
      <t>执行突发事件报告制度，未发生重大责任事故。</t>
    </r>
    <r>
      <rPr>
        <sz val="10"/>
        <rFont val="微软雅黑"/>
        <charset val="0"/>
      </rPr>
      <t xml:space="preserve">
5.</t>
    </r>
    <r>
      <rPr>
        <sz val="10"/>
        <rFont val="微软雅黑"/>
        <charset val="134"/>
      </rPr>
      <t>从业人员持有资格证书或接受岗前培训率达到</t>
    </r>
    <r>
      <rPr>
        <sz val="10"/>
        <rFont val="微软雅黑"/>
        <charset val="0"/>
      </rPr>
      <t>80%</t>
    </r>
    <r>
      <rPr>
        <sz val="10"/>
        <rFont val="微软雅黑"/>
        <charset val="134"/>
      </rPr>
      <t>。</t>
    </r>
    <r>
      <rPr>
        <sz val="10"/>
        <rFont val="微软雅黑"/>
        <charset val="0"/>
      </rPr>
      <t xml:space="preserve">
6.</t>
    </r>
    <r>
      <rPr>
        <sz val="10"/>
        <rFont val="微软雅黑"/>
        <charset val="134"/>
      </rPr>
      <t>服务对象年度满意率达到</t>
    </r>
    <r>
      <rPr>
        <sz val="10"/>
        <rFont val="微软雅黑"/>
        <charset val="0"/>
      </rPr>
      <t>85%</t>
    </r>
    <r>
      <rPr>
        <sz val="10"/>
        <rFont val="微软雅黑"/>
        <charset val="134"/>
      </rPr>
      <t>以上。</t>
    </r>
  </si>
  <si>
    <r>
      <rPr>
        <sz val="10"/>
        <rFont val="微软雅黑"/>
        <charset val="0"/>
      </rPr>
      <t>1.</t>
    </r>
    <r>
      <rPr>
        <sz val="10"/>
        <rFont val="微软雅黑"/>
        <charset val="134"/>
      </rPr>
      <t>昆明市补助养老机构审定表；</t>
    </r>
    <r>
      <rPr>
        <sz val="10"/>
        <rFont val="微软雅黑"/>
        <charset val="0"/>
      </rPr>
      <t xml:space="preserve">
2. </t>
    </r>
    <r>
      <rPr>
        <sz val="10"/>
        <rFont val="微软雅黑"/>
        <charset val="134"/>
      </rPr>
      <t>养老机构投资人（或负责人）身份证复印件；</t>
    </r>
    <r>
      <rPr>
        <sz val="10"/>
        <rFont val="微软雅黑"/>
        <charset val="0"/>
      </rPr>
      <t xml:space="preserve">
3.</t>
    </r>
    <r>
      <rPr>
        <sz val="10"/>
        <rFont val="微软雅黑"/>
        <charset val="134"/>
      </rPr>
      <t>入住老年人花名册；</t>
    </r>
    <r>
      <rPr>
        <sz val="10"/>
        <rFont val="微软雅黑"/>
        <charset val="0"/>
      </rPr>
      <t xml:space="preserve">
4.</t>
    </r>
    <r>
      <rPr>
        <sz val="10"/>
        <rFont val="微软雅黑"/>
        <charset val="134"/>
      </rPr>
      <t>补助资金使用计划（以上资料一式</t>
    </r>
    <r>
      <rPr>
        <sz val="10"/>
        <rFont val="微软雅黑"/>
        <charset val="0"/>
      </rPr>
      <t>3</t>
    </r>
    <r>
      <rPr>
        <sz val="10"/>
        <rFont val="微软雅黑"/>
        <charset val="134"/>
      </rPr>
      <t>份）。</t>
    </r>
  </si>
  <si>
    <t>创业扶持，产业发展</t>
  </si>
  <si>
    <t>https://mzj.km.gov.cn/c/2020-11-12/3851020.shtml</t>
  </si>
  <si>
    <t>养老机构一次性建设补贴、护理型床位补贴</t>
  </si>
  <si>
    <r>
      <rPr>
        <sz val="10"/>
        <rFont val="微软雅黑"/>
        <charset val="134"/>
      </rPr>
      <t>昆明市人民政府办公室关于全面放开全面放开养老市场提升养老服务质量实施意见（昆政办〔</t>
    </r>
    <r>
      <rPr>
        <sz val="10"/>
        <rFont val="微软雅黑"/>
        <charset val="0"/>
      </rPr>
      <t>2019</t>
    </r>
    <r>
      <rPr>
        <sz val="10"/>
        <rFont val="微软雅黑"/>
        <charset val="134"/>
      </rPr>
      <t>〕</t>
    </r>
    <r>
      <rPr>
        <sz val="10"/>
        <rFont val="微软雅黑"/>
        <charset val="0"/>
      </rPr>
      <t>42</t>
    </r>
    <r>
      <rPr>
        <sz val="10"/>
        <rFont val="微软雅黑"/>
        <charset val="134"/>
      </rPr>
      <t>号）</t>
    </r>
  </si>
  <si>
    <t>对建成通过验收且依法登记投入运营的民办养老机构，根据实有床位数，省、市、县各级财政按照确定的资金补助办法给予一次性建设补助；对民办养老机构接收老年人，给予床位补助；</t>
  </si>
  <si>
    <t>建成通过验收且依法登记投入运营的民办养老机构</t>
  </si>
  <si>
    <r>
      <rPr>
        <sz val="10"/>
        <rFont val="微软雅黑"/>
        <charset val="0"/>
      </rPr>
      <t>2019</t>
    </r>
    <r>
      <rPr>
        <sz val="10"/>
        <rFont val="微软雅黑"/>
        <charset val="134"/>
      </rPr>
      <t>年</t>
    </r>
    <r>
      <rPr>
        <sz val="10"/>
        <rFont val="微软雅黑"/>
        <charset val="0"/>
      </rPr>
      <t>4</t>
    </r>
    <r>
      <rPr>
        <sz val="10"/>
        <rFont val="微软雅黑"/>
        <charset val="134"/>
      </rPr>
      <t>月</t>
    </r>
    <r>
      <rPr>
        <sz val="10"/>
        <rFont val="微软雅黑"/>
        <charset val="0"/>
      </rPr>
      <t>22</t>
    </r>
    <r>
      <rPr>
        <sz val="10"/>
        <rFont val="微软雅黑"/>
        <charset val="134"/>
      </rPr>
      <t>日起</t>
    </r>
  </si>
  <si>
    <r>
      <rPr>
        <sz val="10"/>
        <rFont val="微软雅黑"/>
        <charset val="0"/>
      </rPr>
      <t>1.</t>
    </r>
    <r>
      <rPr>
        <sz val="10"/>
        <rFont val="微软雅黑"/>
        <charset val="134"/>
      </rPr>
      <t>建设补贴：</t>
    </r>
    <r>
      <rPr>
        <sz val="10"/>
        <rFont val="微软雅黑"/>
        <charset val="0"/>
      </rPr>
      <t xml:space="preserve">
</t>
    </r>
    <r>
      <rPr>
        <sz val="10"/>
        <rFont val="微软雅黑"/>
        <charset val="134"/>
      </rPr>
      <t>（</t>
    </r>
    <r>
      <rPr>
        <sz val="10"/>
        <rFont val="微软雅黑"/>
        <charset val="0"/>
      </rPr>
      <t>1</t>
    </r>
    <r>
      <rPr>
        <sz val="10"/>
        <rFont val="微软雅黑"/>
        <charset val="134"/>
      </rPr>
      <t>）对符合有关资质条件的社会力量兴办的养老机构，当年入住率达到</t>
    </r>
    <r>
      <rPr>
        <sz val="10"/>
        <rFont val="微软雅黑"/>
        <charset val="0"/>
      </rPr>
      <t>30%</t>
    </r>
    <r>
      <rPr>
        <sz val="10"/>
        <rFont val="微软雅黑"/>
        <charset val="134"/>
      </rPr>
      <t>以上的，自建产权用房且床位数达到</t>
    </r>
    <r>
      <rPr>
        <sz val="10"/>
        <rFont val="微软雅黑"/>
        <charset val="0"/>
      </rPr>
      <t>10</t>
    </r>
    <r>
      <rPr>
        <sz val="10"/>
        <rFont val="微软雅黑"/>
        <charset val="134"/>
      </rPr>
      <t>张及以上的，按照核定床位一次性给予每张床位</t>
    </r>
    <r>
      <rPr>
        <sz val="10"/>
        <rFont val="微软雅黑"/>
        <charset val="0"/>
      </rPr>
      <t>10000</t>
    </r>
    <r>
      <rPr>
        <sz val="10"/>
        <rFont val="微软雅黑"/>
        <charset val="134"/>
      </rPr>
      <t>元补助；</t>
    </r>
    <r>
      <rPr>
        <sz val="10"/>
        <rFont val="微软雅黑"/>
        <charset val="0"/>
      </rPr>
      <t xml:space="preserve">
</t>
    </r>
    <r>
      <rPr>
        <sz val="10"/>
        <rFont val="微软雅黑"/>
        <charset val="134"/>
      </rPr>
      <t>（</t>
    </r>
    <r>
      <rPr>
        <sz val="10"/>
        <rFont val="微软雅黑"/>
        <charset val="0"/>
      </rPr>
      <t>2</t>
    </r>
    <r>
      <rPr>
        <sz val="10"/>
        <rFont val="微软雅黑"/>
        <charset val="134"/>
      </rPr>
      <t>）租赁用房租用期</t>
    </r>
    <r>
      <rPr>
        <sz val="10"/>
        <rFont val="微软雅黑"/>
        <charset val="0"/>
      </rPr>
      <t>5</t>
    </r>
    <r>
      <rPr>
        <sz val="10"/>
        <rFont val="微软雅黑"/>
        <charset val="134"/>
      </rPr>
      <t>年以上且床位数达到</t>
    </r>
    <r>
      <rPr>
        <sz val="10"/>
        <rFont val="微软雅黑"/>
        <charset val="0"/>
      </rPr>
      <t>10</t>
    </r>
    <r>
      <rPr>
        <sz val="10"/>
        <rFont val="微软雅黑"/>
        <charset val="134"/>
      </rPr>
      <t>张及以上的，按照核定床位一次性给予每张床位</t>
    </r>
    <r>
      <rPr>
        <sz val="10"/>
        <rFont val="微软雅黑"/>
        <charset val="0"/>
      </rPr>
      <t>5000</t>
    </r>
    <r>
      <rPr>
        <sz val="10"/>
        <rFont val="微软雅黑"/>
        <charset val="134"/>
      </rPr>
      <t>元补助。</t>
    </r>
    <r>
      <rPr>
        <sz val="10"/>
        <rFont val="微软雅黑"/>
        <charset val="0"/>
      </rPr>
      <t xml:space="preserve">
2.</t>
    </r>
    <r>
      <rPr>
        <sz val="10"/>
        <rFont val="微软雅黑"/>
        <charset val="134"/>
      </rPr>
      <t>护理型床位补贴：</t>
    </r>
    <r>
      <rPr>
        <sz val="10"/>
        <rFont val="微软雅黑"/>
        <charset val="0"/>
      </rPr>
      <t xml:space="preserve">
</t>
    </r>
    <r>
      <rPr>
        <sz val="10"/>
        <rFont val="微软雅黑"/>
        <charset val="134"/>
      </rPr>
      <t>（</t>
    </r>
    <r>
      <rPr>
        <sz val="10"/>
        <rFont val="微软雅黑"/>
        <charset val="0"/>
      </rPr>
      <t>1</t>
    </r>
    <r>
      <rPr>
        <sz val="10"/>
        <rFont val="微软雅黑"/>
        <charset val="134"/>
      </rPr>
      <t>）对社会力量自建产权用房兴办的护理型养老机构，护理老人入住率达到</t>
    </r>
    <r>
      <rPr>
        <sz val="10"/>
        <rFont val="微软雅黑"/>
        <charset val="0"/>
      </rPr>
      <t>60%</t>
    </r>
    <r>
      <rPr>
        <sz val="10"/>
        <rFont val="微软雅黑"/>
        <charset val="134"/>
      </rPr>
      <t>及以上的，在一次性床位建设补助的基础上，按照核定床位每张额外增加</t>
    </r>
    <r>
      <rPr>
        <sz val="10"/>
        <rFont val="微软雅黑"/>
        <charset val="0"/>
      </rPr>
      <t>2000</t>
    </r>
    <r>
      <rPr>
        <sz val="10"/>
        <rFont val="微软雅黑"/>
        <charset val="134"/>
      </rPr>
      <t>元补助；</t>
    </r>
    <r>
      <rPr>
        <sz val="10"/>
        <rFont val="微软雅黑"/>
        <charset val="0"/>
      </rPr>
      <t xml:space="preserve">
</t>
    </r>
    <r>
      <rPr>
        <sz val="10"/>
        <rFont val="微软雅黑"/>
        <charset val="134"/>
      </rPr>
      <t>（</t>
    </r>
    <r>
      <rPr>
        <sz val="10"/>
        <rFont val="微软雅黑"/>
        <charset val="0"/>
      </rPr>
      <t>2</t>
    </r>
    <r>
      <rPr>
        <sz val="10"/>
        <rFont val="微软雅黑"/>
        <charset val="134"/>
      </rPr>
      <t>）租赁用房、护理老人入住率达到</t>
    </r>
    <r>
      <rPr>
        <sz val="10"/>
        <rFont val="微软雅黑"/>
        <charset val="0"/>
      </rPr>
      <t>60%</t>
    </r>
    <r>
      <rPr>
        <sz val="10"/>
        <rFont val="微软雅黑"/>
        <charset val="134"/>
      </rPr>
      <t>及以上的，在一次性床位建设补助的基础上，按照核定床位每张额外增加</t>
    </r>
    <r>
      <rPr>
        <sz val="10"/>
        <rFont val="微软雅黑"/>
        <charset val="0"/>
      </rPr>
      <t>1000</t>
    </r>
    <r>
      <rPr>
        <sz val="10"/>
        <rFont val="微软雅黑"/>
        <charset val="134"/>
      </rPr>
      <t>元补助。</t>
    </r>
  </si>
  <si>
    <r>
      <rPr>
        <sz val="10"/>
        <rFont val="微软雅黑"/>
        <charset val="0"/>
      </rPr>
      <t>1.</t>
    </r>
    <r>
      <rPr>
        <sz val="10"/>
        <rFont val="微软雅黑"/>
        <charset val="134"/>
      </rPr>
      <t>昆明市补助养老机构审定表；</t>
    </r>
    <r>
      <rPr>
        <sz val="10"/>
        <rFont val="微软雅黑"/>
        <charset val="0"/>
      </rPr>
      <t xml:space="preserve">
2.</t>
    </r>
    <r>
      <rPr>
        <sz val="10"/>
        <rFont val="微软雅黑"/>
        <charset val="134"/>
      </rPr>
      <t>养老机构投资人（或负责人）身份证复印件；</t>
    </r>
    <r>
      <rPr>
        <sz val="10"/>
        <rFont val="微软雅黑"/>
        <charset val="0"/>
      </rPr>
      <t xml:space="preserve">
3.</t>
    </r>
    <r>
      <rPr>
        <sz val="10"/>
        <rFont val="微软雅黑"/>
        <charset val="134"/>
      </rPr>
      <t>养老机构设立许可证复印件；</t>
    </r>
    <r>
      <rPr>
        <sz val="10"/>
        <rFont val="微软雅黑"/>
        <charset val="0"/>
      </rPr>
      <t xml:space="preserve">
4.</t>
    </r>
    <r>
      <rPr>
        <sz val="10"/>
        <rFont val="微软雅黑"/>
        <charset val="134"/>
      </rPr>
      <t>民办非企业单位登记证书复印件或工商营业执照复印件；</t>
    </r>
    <r>
      <rPr>
        <sz val="10"/>
        <rFont val="微软雅黑"/>
        <charset val="0"/>
      </rPr>
      <t xml:space="preserve">
5.</t>
    </r>
    <r>
      <rPr>
        <sz val="10"/>
        <rFont val="微软雅黑"/>
        <charset val="134"/>
      </rPr>
      <t>房屋产权证明或租赁合同复印件；</t>
    </r>
    <r>
      <rPr>
        <sz val="10"/>
        <rFont val="微软雅黑"/>
        <charset val="0"/>
      </rPr>
      <t xml:space="preserve">
6.</t>
    </r>
    <r>
      <rPr>
        <sz val="10"/>
        <rFont val="微软雅黑"/>
        <charset val="134"/>
      </rPr>
      <t>养老机构用房协议书（以上资料均一式</t>
    </r>
    <r>
      <rPr>
        <sz val="10"/>
        <rFont val="微软雅黑"/>
        <charset val="0"/>
      </rPr>
      <t>3</t>
    </r>
    <r>
      <rPr>
        <sz val="10"/>
        <rFont val="微软雅黑"/>
        <charset val="134"/>
      </rPr>
      <t>份）。</t>
    </r>
  </si>
  <si>
    <t>产业发展,养老服务</t>
  </si>
  <si>
    <t>https://www.km.gov.cn/c/2019-03-29/3454980.shtml</t>
  </si>
  <si>
    <t>重度残疾人二级护理补贴</t>
  </si>
  <si>
    <t>1.昆明市人民政府关于印发昆明市困难残疾人生活补贴和重度残疾人护理补贴制度实施方案的通知（昆政发〔2016〕70号）
2.关于转发云南省民政厅等3部门调整残疾人两项补贴标准的通知 （昆民联发〔2026〕2号）</t>
  </si>
  <si>
    <r>
      <rPr>
        <sz val="10"/>
        <color theme="1"/>
        <rFont val="微软雅黑"/>
        <charset val="134"/>
      </rPr>
      <t>重度残疾人护理补贴，主要补助残疾人因残疾产生的额外长期照护支出，对象为具有昆明市户籍，残疾等级被评定为二级且需要长期照护的重度残疾人，每人每月100</t>
    </r>
    <r>
      <rPr>
        <sz val="10"/>
        <rFont val="微软雅黑"/>
        <charset val="134"/>
      </rPr>
      <t>元。</t>
    </r>
  </si>
  <si>
    <t>具有昆明市户籍、持有《中华人民共和国残疾人证》，残疾等级被评定为二级且需要长期照护的重度残疾人。</t>
  </si>
  <si>
    <r>
      <rPr>
        <sz val="10"/>
        <rFont val="微软雅黑"/>
        <charset val="0"/>
      </rPr>
      <t>2016</t>
    </r>
    <r>
      <rPr>
        <sz val="10"/>
        <rFont val="微软雅黑"/>
        <charset val="134"/>
      </rPr>
      <t>年</t>
    </r>
    <r>
      <rPr>
        <sz val="10"/>
        <rFont val="微软雅黑"/>
        <charset val="0"/>
      </rPr>
      <t>1</t>
    </r>
    <r>
      <rPr>
        <sz val="10"/>
        <rFont val="微软雅黑"/>
        <charset val="134"/>
      </rPr>
      <t>月</t>
    </r>
    <r>
      <rPr>
        <sz val="10"/>
        <rFont val="微软雅黑"/>
        <charset val="0"/>
      </rPr>
      <t>1</t>
    </r>
    <r>
      <rPr>
        <sz val="10"/>
        <rFont val="微软雅黑"/>
        <charset val="134"/>
      </rPr>
      <t>日起</t>
    </r>
  </si>
  <si>
    <r>
      <rPr>
        <sz val="10"/>
        <rFont val="微软雅黑"/>
        <charset val="0"/>
      </rPr>
      <t>1.</t>
    </r>
    <r>
      <rPr>
        <sz val="10"/>
        <rFont val="微软雅黑"/>
        <charset val="134"/>
      </rPr>
      <t>具有我市户籍；</t>
    </r>
    <r>
      <rPr>
        <sz val="10"/>
        <rFont val="微软雅黑"/>
        <charset val="0"/>
      </rPr>
      <t xml:space="preserve">
2.</t>
    </r>
    <r>
      <rPr>
        <sz val="10"/>
        <rFont val="微软雅黑"/>
        <charset val="134"/>
      </rPr>
      <t>持有《中华人民共和国残疾人证》；</t>
    </r>
    <r>
      <rPr>
        <sz val="10"/>
        <rFont val="微软雅黑"/>
        <charset val="0"/>
      </rPr>
      <t xml:space="preserve">
3.</t>
    </r>
    <r>
      <rPr>
        <sz val="10"/>
        <rFont val="微软雅黑"/>
        <charset val="134"/>
      </rPr>
      <t>残疾等级被评定为二级且需要长期照护的重度残疾人。</t>
    </r>
  </si>
  <si>
    <r>
      <rPr>
        <sz val="10"/>
        <rFont val="微软雅黑"/>
        <charset val="0"/>
      </rPr>
      <t>1.</t>
    </r>
    <r>
      <rPr>
        <sz val="10"/>
        <rFont val="微软雅黑"/>
        <charset val="134"/>
      </rPr>
      <t>昆明市重度残疾人护理补贴申请审核登记表；</t>
    </r>
    <r>
      <rPr>
        <sz val="10"/>
        <rFont val="微软雅黑"/>
        <charset val="0"/>
      </rPr>
      <t xml:space="preserve">
2.</t>
    </r>
    <r>
      <rPr>
        <sz val="10"/>
        <rFont val="微软雅黑"/>
        <charset val="134"/>
      </rPr>
      <t>居民户口本、居民身份证、残疾人证等有关证明材料（各一式两份）；</t>
    </r>
    <r>
      <rPr>
        <sz val="10"/>
        <rFont val="微软雅黑"/>
        <charset val="0"/>
      </rPr>
      <t xml:space="preserve">
3.</t>
    </r>
    <r>
      <rPr>
        <sz val="10"/>
        <rFont val="微软雅黑"/>
        <charset val="134"/>
      </rPr>
      <t>残疾人或其监护人社保卡（非特殊情况建议残疾人本人社保卡）；</t>
    </r>
    <r>
      <rPr>
        <sz val="10"/>
        <rFont val="微软雅黑"/>
        <charset val="0"/>
      </rPr>
      <t xml:space="preserve">
4.</t>
    </r>
    <r>
      <rPr>
        <sz val="10"/>
        <rFont val="微软雅黑"/>
        <charset val="134"/>
      </rPr>
      <t>向户口所在地乡镇人民政府（街道办事处）提出申请。</t>
    </r>
  </si>
  <si>
    <r>
      <rPr>
        <sz val="10"/>
        <rFont val="微软雅黑"/>
        <charset val="134"/>
      </rPr>
      <t>1.</t>
    </r>
    <r>
      <rPr>
        <sz val="10"/>
        <rFont val="微软雅黑"/>
        <charset val="134"/>
      </rPr>
      <t>线上：国家政务服务平台（</t>
    </r>
    <r>
      <rPr>
        <sz val="10"/>
        <rFont val="微软雅黑"/>
        <charset val="0"/>
      </rPr>
      <t>http</t>
    </r>
    <r>
      <rPr>
        <sz val="10"/>
        <rFont val="微软雅黑"/>
        <charset val="134"/>
      </rPr>
      <t>：</t>
    </r>
    <r>
      <rPr>
        <sz val="10"/>
        <rFont val="微软雅黑"/>
        <charset val="0"/>
      </rPr>
      <t>//gjzwfw.www.gov.cn/</t>
    </r>
    <r>
      <rPr>
        <sz val="10"/>
        <rFont val="微软雅黑"/>
        <charset val="134"/>
      </rPr>
      <t>）民政一体化政务服务平台（</t>
    </r>
    <r>
      <rPr>
        <sz val="10"/>
        <rFont val="微软雅黑"/>
        <charset val="0"/>
      </rPr>
      <t xml:space="preserve"> https </t>
    </r>
    <r>
      <rPr>
        <sz val="10"/>
        <rFont val="微软雅黑"/>
        <charset val="134"/>
      </rPr>
      <t>：</t>
    </r>
    <r>
      <rPr>
        <sz val="10"/>
        <rFont val="微软雅黑"/>
        <charset val="0"/>
      </rPr>
      <t>//zwfw.mca.gov.cn/</t>
    </r>
    <r>
      <rPr>
        <sz val="10"/>
        <rFont val="微软雅黑"/>
        <charset val="134"/>
      </rPr>
      <t>）</t>
    </r>
    <r>
      <rPr>
        <sz val="10"/>
        <rFont val="微软雅黑"/>
        <charset val="0"/>
      </rPr>
      <t xml:space="preserve">
2.</t>
    </r>
    <r>
      <rPr>
        <sz val="10"/>
        <rFont val="微软雅黑"/>
        <charset val="134"/>
      </rPr>
      <t>线下：申请人居住所在地乡镇（街道）办事处</t>
    </r>
  </si>
  <si>
    <r>
      <rPr>
        <sz val="10"/>
        <color theme="1"/>
        <rFont val="微软雅黑"/>
        <charset val="134"/>
      </rPr>
      <t>15</t>
    </r>
    <r>
      <rPr>
        <sz val="10"/>
        <rFont val="微软雅黑"/>
        <charset val="134"/>
      </rPr>
      <t>个工作日</t>
    </r>
  </si>
  <si>
    <t>特殊群体服务</t>
  </si>
  <si>
    <t>https://mzj.km.gov.cn/c/2016-11-25/3741384.shtml
https://mzj.km.gov.cn/c/2023-01-04/4878654.shtml</t>
  </si>
  <si>
    <r>
      <rPr>
        <sz val="10"/>
        <rFont val="微软雅黑"/>
        <charset val="134"/>
      </rPr>
      <t>单位：昆明市民政局</t>
    </r>
    <r>
      <rPr>
        <sz val="10"/>
        <rFont val="微软雅黑"/>
        <charset val="0"/>
      </rPr>
      <t xml:space="preserve">
</t>
    </r>
    <r>
      <rPr>
        <sz val="10"/>
        <rFont val="微软雅黑"/>
        <charset val="134"/>
      </rPr>
      <t>联系人及电话：张斌，</t>
    </r>
    <r>
      <rPr>
        <sz val="10"/>
        <rFont val="微软雅黑"/>
        <charset val="0"/>
      </rPr>
      <t>0871-63110332</t>
    </r>
  </si>
  <si>
    <t>重度残疾人一级护理补贴</t>
  </si>
  <si>
    <r>
      <rPr>
        <sz val="10"/>
        <color theme="1"/>
        <rFont val="微软雅黑"/>
        <charset val="134"/>
      </rPr>
      <t>重度残疾人护理补贴，主要补助残疾人因残疾产生的额外长期照护支出，对象为具有昆明市户籍，残疾等级被评定为一级且需要长期照护的重度残疾人，每人每月</t>
    </r>
    <r>
      <rPr>
        <sz val="10"/>
        <rFont val="微软雅黑"/>
        <charset val="0"/>
      </rPr>
      <t>110</t>
    </r>
    <r>
      <rPr>
        <sz val="10"/>
        <rFont val="微软雅黑"/>
        <charset val="134"/>
      </rPr>
      <t>元。</t>
    </r>
  </si>
  <si>
    <t>具有昆明市户籍、持有《中华人民共和国残疾人证》，残疾等级被评定为一级且需要长期照护的重度残疾人。</t>
  </si>
  <si>
    <r>
      <rPr>
        <sz val="10"/>
        <rFont val="微软雅黑"/>
        <charset val="0"/>
      </rPr>
      <t>1.</t>
    </r>
    <r>
      <rPr>
        <sz val="10"/>
        <rFont val="微软雅黑"/>
        <charset val="134"/>
      </rPr>
      <t>具有我市户籍；</t>
    </r>
    <r>
      <rPr>
        <sz val="10"/>
        <rFont val="微软雅黑"/>
        <charset val="0"/>
      </rPr>
      <t xml:space="preserve">
2.</t>
    </r>
    <r>
      <rPr>
        <sz val="10"/>
        <rFont val="微软雅黑"/>
        <charset val="134"/>
      </rPr>
      <t>持有《中华人民共和国残疾人证》；</t>
    </r>
    <r>
      <rPr>
        <sz val="10"/>
        <rFont val="微软雅黑"/>
        <charset val="0"/>
      </rPr>
      <t xml:space="preserve">
3.</t>
    </r>
    <r>
      <rPr>
        <sz val="10"/>
        <rFont val="微软雅黑"/>
        <charset val="134"/>
      </rPr>
      <t>残疾等级被评定为一级且需要长期照护的重度残疾人。</t>
    </r>
  </si>
  <si>
    <t>困难残疾人生活补贴</t>
  </si>
  <si>
    <t>1.昆明市人民政府关于印发昆明市困难残疾人生活补贴和重度残疾人护理补贴制度实施方案的通知（昆政发〔2016〕70号）2.关于转发云南省民政厅等3部门调整残疾人两项补贴标准的通知 （昆民联发〔2026〕2号）</t>
  </si>
  <si>
    <r>
      <rPr>
        <sz val="10"/>
        <color theme="1"/>
        <rFont val="微软雅黑"/>
        <charset val="134"/>
      </rPr>
      <t>困难残疾人生活补贴，主要补助残疾人因残疾产生的额外生活支出，对象为具有昆明市户籍的低保家庭中的残疾人，每人每月100</t>
    </r>
    <r>
      <rPr>
        <sz val="10"/>
        <rFont val="微软雅黑"/>
        <charset val="134"/>
      </rPr>
      <t>元。</t>
    </r>
  </si>
  <si>
    <t>具有昆明市户籍、持有《中华人民共和国残疾人证》、属于低保家庭中的残疾人。</t>
  </si>
  <si>
    <r>
      <rPr>
        <sz val="10"/>
        <rFont val="微软雅黑"/>
        <charset val="0"/>
      </rPr>
      <t>1.</t>
    </r>
    <r>
      <rPr>
        <sz val="10"/>
        <rFont val="微软雅黑"/>
        <charset val="134"/>
      </rPr>
      <t>具有我市户籍；</t>
    </r>
    <r>
      <rPr>
        <sz val="10"/>
        <rFont val="微软雅黑"/>
        <charset val="0"/>
      </rPr>
      <t xml:space="preserve">
2.</t>
    </r>
    <r>
      <rPr>
        <sz val="10"/>
        <rFont val="微软雅黑"/>
        <charset val="134"/>
      </rPr>
      <t>持有《中华人民共和国残疾人证》；</t>
    </r>
    <r>
      <rPr>
        <sz val="10"/>
        <rFont val="微软雅黑"/>
        <charset val="0"/>
      </rPr>
      <t xml:space="preserve">
3.</t>
    </r>
    <r>
      <rPr>
        <sz val="10"/>
        <rFont val="微软雅黑"/>
        <charset val="134"/>
      </rPr>
      <t>属于低保家庭中的残疾人。</t>
    </r>
  </si>
  <si>
    <r>
      <rPr>
        <sz val="10"/>
        <rFont val="微软雅黑"/>
        <charset val="0"/>
      </rPr>
      <t>1.</t>
    </r>
    <r>
      <rPr>
        <sz val="10"/>
        <rFont val="微软雅黑"/>
        <charset val="134"/>
      </rPr>
      <t>昆明市困难残疾人生活补贴申请审核登记表；</t>
    </r>
    <r>
      <rPr>
        <sz val="10"/>
        <rFont val="微软雅黑"/>
        <charset val="0"/>
      </rPr>
      <t xml:space="preserve">
2.</t>
    </r>
    <r>
      <rPr>
        <sz val="10"/>
        <rFont val="微软雅黑"/>
        <charset val="134"/>
      </rPr>
      <t>提供居民户口本、居民身份证、残疾人证、低保证原件等有关证明材料（各一式两份）；</t>
    </r>
    <r>
      <rPr>
        <sz val="10"/>
        <rFont val="微软雅黑"/>
        <charset val="0"/>
      </rPr>
      <t xml:space="preserve">
3.</t>
    </r>
    <r>
      <rPr>
        <sz val="10"/>
        <rFont val="微软雅黑"/>
        <charset val="134"/>
      </rPr>
      <t>残疾人或其监护人社保卡（非特殊情况建议残疾人本人社保卡）；</t>
    </r>
    <r>
      <rPr>
        <sz val="10"/>
        <rFont val="微软雅黑"/>
        <charset val="0"/>
      </rPr>
      <t xml:space="preserve">
4.</t>
    </r>
    <r>
      <rPr>
        <sz val="10"/>
        <rFont val="微软雅黑"/>
        <charset val="134"/>
      </rPr>
      <t>向户口所在地乡镇人民政府（街道办事处）提出申请。</t>
    </r>
  </si>
  <si>
    <t>1.线上：国家政务服务平台（http://gjzwfw.www.gov.cn/）民政一体化政务服务平台（ https://zwfw.mca.gov.cn/）
2.线下：申请人居住所在地乡镇（街道）办事处</t>
  </si>
  <si>
    <t>社会服务，特殊群体服务</t>
  </si>
  <si>
    <t>孤儿、事实无人抚养儿童基本生活费</t>
  </si>
  <si>
    <t>１.《昆明市人民政府关于印发昆明市加强困境儿童分类保障工作实施方案的通知》（昆政发〔2017〕44号）
２.《关于落实孤儿等特困儿童基本生活补助标准的通知》（昆民联发〔2020〕22号）
3.《关于进一步做好事实无人抚养儿童基本生活保障有关工作的通知》（昆民联发〔2025〕21号）</t>
  </si>
  <si>
    <r>
      <rPr>
        <sz val="10"/>
        <color theme="1"/>
        <rFont val="微软雅黑"/>
        <charset val="134"/>
      </rPr>
      <t>对具有我市户籍的孤儿、事实无人抚养儿童进行基本生活保障。社会散居儿童的补助为1374元/人/月，机构集中养育儿童为</t>
    </r>
    <r>
      <rPr>
        <sz val="10"/>
        <rFont val="微软雅黑"/>
        <charset val="134"/>
      </rPr>
      <t>2074元/人/月。</t>
    </r>
  </si>
  <si>
    <t>昆明市辖区内的孤儿、事实无人抚养儿童都可以申请。
孤儿：指失去父母、查找不到生父母的未满18周岁的未成年人。
事实无人抚养儿童：指父母双方均符合重病、重残、服刑在押、强制隔离戒毒、被执行其他限制人身自由的措施、失联、被撤销监护资格、被遣送（驱逐）处境之一的儿童；或者父母一方死亡或失踪，另一方符合重病、重残、服刑在押、强制隔离戒毒、被执行其他限制人身自由的措施、失联、被撤销监护资格、被遣送（驱逐）处境且未履行抚养义务之一的儿童。</t>
  </si>
  <si>
    <r>
      <rPr>
        <sz val="10"/>
        <rFont val="微软雅黑"/>
        <charset val="0"/>
      </rPr>
      <t>2020</t>
    </r>
    <r>
      <rPr>
        <sz val="10"/>
        <rFont val="微软雅黑"/>
        <charset val="134"/>
      </rPr>
      <t>年</t>
    </r>
    <r>
      <rPr>
        <sz val="10"/>
        <rFont val="微软雅黑"/>
        <charset val="0"/>
      </rPr>
      <t>6</t>
    </r>
    <r>
      <rPr>
        <sz val="10"/>
        <rFont val="微软雅黑"/>
        <charset val="134"/>
      </rPr>
      <t>月</t>
    </r>
    <r>
      <rPr>
        <sz val="10"/>
        <rFont val="微软雅黑"/>
        <charset val="0"/>
      </rPr>
      <t>1</t>
    </r>
    <r>
      <rPr>
        <sz val="10"/>
        <rFont val="微软雅黑"/>
        <charset val="134"/>
      </rPr>
      <t>日起</t>
    </r>
  </si>
  <si>
    <r>
      <rPr>
        <sz val="10"/>
        <rFont val="微软雅黑"/>
        <charset val="0"/>
      </rPr>
      <t>1.</t>
    </r>
    <r>
      <rPr>
        <sz val="10"/>
        <rFont val="微软雅黑"/>
        <charset val="134"/>
      </rPr>
      <t>具有我市户籍；</t>
    </r>
    <r>
      <rPr>
        <sz val="10"/>
        <rFont val="微软雅黑"/>
        <charset val="0"/>
      </rPr>
      <t xml:space="preserve">
2.</t>
    </r>
    <r>
      <rPr>
        <sz val="10"/>
        <rFont val="微软雅黑"/>
        <charset val="134"/>
      </rPr>
      <t>符合孤儿、事实无人抚养儿童的认定条件。</t>
    </r>
  </si>
  <si>
    <t>（一）孤儿：1.孤儿户口本；2.孤儿身份证；3.孤儿父母死亡证明的声明；4.人民法院宣告孤儿父母死亡或失踪的声明；5.本人近期1寸免冠照片。
（二）事实无人抚养儿童：1.事实无人抚养儿童户口本；2.事实无人抚养儿童身份证；3.父母因重病、重残、服刑在押、强制隔离戒毒、被执行其他限制人身自由的措施、失联、被撤销监护资格、被遣送（驱逐）出境等未履行抚养义务的证明；4.生父或生母死亡证明；5.本人近期1寸免冠照片；6.社会保障卡。</t>
  </si>
  <si>
    <r>
      <rPr>
        <sz val="10"/>
        <rFont val="微软雅黑"/>
        <charset val="134"/>
      </rPr>
      <t>1.</t>
    </r>
    <r>
      <rPr>
        <sz val="10"/>
        <rFont val="微软雅黑"/>
        <charset val="134"/>
      </rPr>
      <t>线上：暂无</t>
    </r>
    <r>
      <rPr>
        <sz val="10"/>
        <rFont val="微软雅黑"/>
        <charset val="0"/>
      </rPr>
      <t xml:space="preserve">
2.</t>
    </r>
    <r>
      <rPr>
        <sz val="10"/>
        <rFont val="微软雅黑"/>
        <charset val="134"/>
      </rPr>
      <t>线下：儿童户籍所在地乡镇人民政府或街道办事处。</t>
    </r>
  </si>
  <si>
    <r>
      <rPr>
        <sz val="10"/>
        <color theme="1"/>
        <rFont val="微软雅黑"/>
        <charset val="134"/>
      </rPr>
      <t>一、孤儿基本生活费的办理时限：</t>
    </r>
    <r>
      <rPr>
        <sz val="10"/>
        <rFont val="微软雅黑"/>
        <charset val="134"/>
      </rPr>
      <t>20个工作日。
二、事实无人抚养儿童基本生活费办理时限：15个工作日。</t>
    </r>
  </si>
  <si>
    <t>https://www.yn.gov.cn/ztgg/lqhm/hmzc/shbz/202203/t20220304_237571.html</t>
  </si>
  <si>
    <r>
      <rPr>
        <sz val="10"/>
        <rFont val="微软雅黑"/>
        <charset val="134"/>
      </rPr>
      <t>单位：昆明市民政局</t>
    </r>
    <r>
      <rPr>
        <sz val="10"/>
        <rFont val="微软雅黑"/>
        <charset val="0"/>
      </rPr>
      <t xml:space="preserve">
</t>
    </r>
    <r>
      <rPr>
        <sz val="10"/>
        <rFont val="微软雅黑"/>
        <charset val="134"/>
      </rPr>
      <t>联系人及电话：丁悝，</t>
    </r>
    <r>
      <rPr>
        <sz val="10"/>
        <rFont val="微软雅黑"/>
        <charset val="0"/>
      </rPr>
      <t>0871-63179780</t>
    </r>
  </si>
  <si>
    <t>三级（三星）及以上等级的社会力量兴办养老机构一次性奖励补助</t>
  </si>
  <si>
    <t>《昆明市人民政府办公室关于印发昆明市推进养老服务高质量发展三年行动任务分工方案（2024—2026年）的通知》（昆政办〔2025〕1号）</t>
  </si>
  <si>
    <t>支持养老机构参照《养老机构等级划分与评定》争创等级，对被评定为三级（含三星）及以上等级的社会力量兴办养老机构，财政统筹各级福利彩票公益金及养老服务体系建设资金分别按照30万元、20万元、10万元的标准给予一次性奖励补助。</t>
  </si>
  <si>
    <t>三级以上等级养老机构</t>
  </si>
  <si>
    <t>2025年1月6日起</t>
  </si>
  <si>
    <t>三级养老机构 四级养老机构 五级养老机构</t>
  </si>
  <si>
    <t>/</t>
  </si>
  <si>
    <t>1.线上：暂无
2.线下：申请人居住所在地民政部门办理</t>
  </si>
  <si>
    <t>产业发展</t>
  </si>
  <si>
    <t>市人力资源社会保障局</t>
  </si>
  <si>
    <t>创业担保贷款</t>
  </si>
  <si>
    <t>1.《财政部关于印发&lt;普惠金融发展专项资金管理办法&gt;的通知》（财金〔2023〕75号）；
2.（云南省财政厅 云南省人力资源和社会保障厅 财政部云南监管局 中国人民银行云南省分行关于进一步做好创业担保贷款贴息及奖补资金管理工作的通知》（云财金〔2024〕11号）</t>
  </si>
  <si>
    <r>
      <rPr>
        <sz val="10"/>
        <rFont val="微软雅黑"/>
        <charset val="134"/>
      </rPr>
      <t>对符合条件的创业者个人，给予最高</t>
    </r>
    <r>
      <rPr>
        <sz val="10"/>
        <rFont val="微软雅黑"/>
        <charset val="0"/>
      </rPr>
      <t>30</t>
    </r>
    <r>
      <rPr>
        <sz val="10"/>
        <rFont val="微软雅黑"/>
        <charset val="134"/>
      </rPr>
      <t>万元、期限不超过</t>
    </r>
    <r>
      <rPr>
        <sz val="10"/>
        <rFont val="微软雅黑"/>
        <charset val="0"/>
      </rPr>
      <t>3</t>
    </r>
    <r>
      <rPr>
        <sz val="10"/>
        <rFont val="微软雅黑"/>
        <charset val="134"/>
      </rPr>
      <t>年的创业担保贷款扶持。对符合条件的小微企业，给予最高</t>
    </r>
    <r>
      <rPr>
        <sz val="10"/>
        <rFont val="微软雅黑"/>
        <charset val="0"/>
      </rPr>
      <t>400</t>
    </r>
    <r>
      <rPr>
        <sz val="10"/>
        <rFont val="微软雅黑"/>
        <charset val="134"/>
      </rPr>
      <t>万元、期限不超过</t>
    </r>
    <r>
      <rPr>
        <sz val="10"/>
        <rFont val="微软雅黑"/>
        <charset val="0"/>
      </rPr>
      <t>2</t>
    </r>
    <r>
      <rPr>
        <sz val="10"/>
        <rFont val="微软雅黑"/>
        <charset val="134"/>
      </rPr>
      <t>年的创业担保贷款扶持。</t>
    </r>
    <r>
      <rPr>
        <sz val="10"/>
        <rFont val="微软雅黑"/>
        <charset val="0"/>
      </rPr>
      <t xml:space="preserve">
</t>
    </r>
    <r>
      <rPr>
        <sz val="10"/>
        <rFont val="微软雅黑"/>
        <charset val="134"/>
      </rPr>
      <t>财政部门按贷款实际利率的</t>
    </r>
    <r>
      <rPr>
        <sz val="10"/>
        <rFont val="微软雅黑"/>
        <charset val="0"/>
      </rPr>
      <t>50%</t>
    </r>
    <r>
      <rPr>
        <sz val="10"/>
        <rFont val="微软雅黑"/>
        <charset val="134"/>
      </rPr>
      <t>给予贴息。</t>
    </r>
  </si>
  <si>
    <t>创业者个人和小微企业</t>
  </si>
  <si>
    <t>在国家、省级未出台新政策之前，长期有效</t>
  </si>
  <si>
    <t>1.个人创业担保贷款：
（1）申请人在法定退休年龄以内，且属于十类重点就业群体，包括：城镇登记失业人员、就业困难人员（含残疾人）、退役军人、刑满释放人员、高校毕业生、化解过剩产能企业职工和失业人员、返乡创业农民工、网络商户、脱贫人口和农村自主创业农民；
（2）申请人在昆明市行政区域内办理市场主体登记注册并正常经营；
（3）申请人在提交借款申请时,未在贷款经营实体以外的机关、事业、企业单位就业且未办理退休手续；
（4）申请人提交借款申请时除助学贷款、脱贫人口小额信贷、住房贷款、购车贷款、5万元以下小额消费贷款（含信用卡消费）以外，本人及其配偶应无其他贷款，且无不良征信记录。
2.小微企业创业担保贷款：
（1）属于现行中小企业划型标准规定的小型、微型企业；
（2）申请前1年内新招用符合创业担保贷款申请条件的人数达到企业现有在职职工人数10%（超过100人的企业达到5%），并与其签订1年以上劳动合同；
（3）无拖欠职工工资、欠缴社会保险费等严重违法违规信用记录。</t>
  </si>
  <si>
    <t>1.个人创业担保贷款：
贷款申请审批表；借款承诺书；营业执照；借款人身份证、户籍证明及婚姻状况证明；借款人重点就业群体身份证明材料；经办银行要求提供的其他材料。
2.小微企业创业担保贷款:
贷款申请审批表；营业执照；企业职工花名册（附申请前一年末和申请前一个月）；企业新招用人员录用登记材料；新招用人员身份证明材料；企业工资支付凭证（附申请前一年末和申请前一个月）；抵押或质押物权属证明；经办银行要求提供的其他材料。</t>
  </si>
  <si>
    <t>线上申报：云南省融资信用服务平台（https://credit.yn.gov.cn/rof/home）“创业就业专区”</t>
  </si>
  <si>
    <t>15个工作日</t>
  </si>
  <si>
    <t>创业扶持类政策</t>
  </si>
  <si>
    <t>https://mp.weixin.qq.com/s/4TLlquRPHYJG7bzrufSi8w</t>
  </si>
  <si>
    <r>
      <rPr>
        <sz val="10"/>
        <rFont val="微软雅黑"/>
        <charset val="134"/>
      </rPr>
      <t>单位：昆明市公共就业和人才服务中心；</t>
    </r>
    <r>
      <rPr>
        <sz val="10"/>
        <rFont val="微软雅黑"/>
        <charset val="0"/>
      </rPr>
      <t xml:space="preserve">
</t>
    </r>
    <r>
      <rPr>
        <sz val="10"/>
        <rFont val="微软雅黑"/>
        <charset val="134"/>
      </rPr>
      <t>联系人及电话：龙淑璟，</t>
    </r>
    <r>
      <rPr>
        <sz val="10"/>
        <rFont val="微软雅黑"/>
        <charset val="0"/>
      </rPr>
      <t>0871-63352176</t>
    </r>
  </si>
  <si>
    <t>就业见习补贴</t>
  </si>
  <si>
    <r>
      <rPr>
        <sz val="10"/>
        <rFont val="微软雅黑"/>
        <charset val="134"/>
      </rPr>
      <t>昆明市人民政府办公室印发关于进一步推动高校毕业生等青年就业创业</t>
    </r>
    <r>
      <rPr>
        <sz val="10"/>
        <rFont val="微软雅黑"/>
        <charset val="0"/>
      </rPr>
      <t>21</t>
    </r>
    <r>
      <rPr>
        <sz val="10"/>
        <rFont val="微软雅黑"/>
        <charset val="134"/>
      </rPr>
      <t>条措施的通知（昆政办〔</t>
    </r>
    <r>
      <rPr>
        <sz val="10"/>
        <rFont val="微软雅黑"/>
        <charset val="0"/>
      </rPr>
      <t>2023</t>
    </r>
    <r>
      <rPr>
        <sz val="10"/>
        <rFont val="微软雅黑"/>
        <charset val="134"/>
      </rPr>
      <t>〕</t>
    </r>
    <r>
      <rPr>
        <sz val="10"/>
        <rFont val="微软雅黑"/>
        <charset val="0"/>
      </rPr>
      <t>28</t>
    </r>
    <r>
      <rPr>
        <sz val="10"/>
        <rFont val="微软雅黑"/>
        <charset val="134"/>
      </rPr>
      <t>号）</t>
    </r>
  </si>
  <si>
    <t>实施就业见习万岗募集计划，支持企事业单位、社会组织、政府投资项目、科研项目等设立见习岗位，每年募集就业见习岗位1万个以上，按照规定给予省级补贴1500元/人·月，对见习期满留用率达50%以上的单位，补贴标准再提高500元/人·月;市级补贴500元/人·月，对见习期满留用率达50%以上的单位，补贴标准再提高100元/人·月;</t>
  </si>
  <si>
    <t>具有独立法人主体资格的企事业单位（参公管理事业单位除外）、社会组织、民办非企业单位</t>
  </si>
  <si>
    <t>在国家未出台新政策之前，长期有效</t>
  </si>
  <si>
    <t>1.具有独立法人主体资格的企事业单位（参公管理事业单位除外）,生产经营正常，内部管理规范，社会责任感较强；
2.有良好的社会信誉和经济效益，有接收就业见习人员的积极性；
3.配备就业见习指导人员，建立就业见习管理制度，能够为见习人员提供安全健康的就业见习环境；
4.能够提供10个以上、有一定管理或技术含量的见习岗位，有利于发挥就业见习人员的专业特长；
5.能够为见习人员提供不低于当地最低工资标准的生活补贴，并为其购买人身意外伤害保险；
6.积极吸纳见习人员，见习期满留用就业率不低于30%；
7.申请主体2年内没有被取消过就业见习基地资格。</t>
  </si>
  <si>
    <r>
      <rPr>
        <sz val="10"/>
        <rFont val="微软雅黑"/>
        <charset val="0"/>
      </rPr>
      <t>（一）见习基地申请
1.</t>
    </r>
    <r>
      <rPr>
        <sz val="10"/>
        <rFont val="微软雅黑"/>
        <charset val="134"/>
      </rPr>
      <t>云南省青年就业见习基地申报认定表；</t>
    </r>
    <r>
      <rPr>
        <sz val="10"/>
        <rFont val="微软雅黑"/>
        <charset val="0"/>
      </rPr>
      <t xml:space="preserve">
2.</t>
    </r>
    <r>
      <rPr>
        <sz val="10"/>
        <rFont val="微软雅黑"/>
        <charset val="134"/>
      </rPr>
      <t>就业见习基地设立条件自评材料；</t>
    </r>
    <r>
      <rPr>
        <sz val="10"/>
        <rFont val="微软雅黑"/>
        <charset val="0"/>
      </rPr>
      <t xml:space="preserve">
3.</t>
    </r>
    <r>
      <rPr>
        <sz val="10"/>
        <rFont val="微软雅黑"/>
        <charset val="134"/>
      </rPr>
      <t>营业执照副本或法人证书复印件；</t>
    </r>
    <r>
      <rPr>
        <sz val="10"/>
        <rFont val="微软雅黑"/>
        <charset val="0"/>
      </rPr>
      <t xml:space="preserve">
4.</t>
    </r>
    <r>
      <rPr>
        <sz val="10"/>
        <rFont val="微软雅黑"/>
        <charset val="134"/>
      </rPr>
      <t>法定代表人身份证复印件；</t>
    </r>
    <r>
      <rPr>
        <sz val="10"/>
        <rFont val="微软雅黑"/>
        <charset val="0"/>
      </rPr>
      <t xml:space="preserve">
5.</t>
    </r>
    <r>
      <rPr>
        <sz val="10"/>
        <rFont val="微软雅黑"/>
        <charset val="134"/>
      </rPr>
      <t>就业见习管理办法。</t>
    </r>
    <r>
      <rPr>
        <sz val="10"/>
        <rFont val="微软雅黑"/>
        <charset val="0"/>
      </rPr>
      <t xml:space="preserve">
</t>
    </r>
    <r>
      <rPr>
        <sz val="10"/>
        <rFont val="微软雅黑"/>
        <charset val="134"/>
      </rPr>
      <t>（二）见习补贴申请</t>
    </r>
    <r>
      <rPr>
        <sz val="10"/>
        <rFont val="微软雅黑"/>
        <charset val="0"/>
      </rPr>
      <t xml:space="preserve">
1.</t>
    </r>
    <r>
      <rPr>
        <sz val="10"/>
        <rFont val="微软雅黑"/>
        <charset val="134"/>
      </rPr>
      <t>就业见习省</t>
    </r>
    <r>
      <rPr>
        <sz val="10"/>
        <rFont val="微软雅黑"/>
        <charset val="0"/>
      </rPr>
      <t>/</t>
    </r>
    <r>
      <rPr>
        <sz val="10"/>
        <rFont val="微软雅黑"/>
        <charset val="134"/>
      </rPr>
      <t>市级生活补贴申报审核表；</t>
    </r>
    <r>
      <rPr>
        <sz val="10"/>
        <rFont val="微软雅黑"/>
        <charset val="0"/>
      </rPr>
      <t xml:space="preserve">
2.</t>
    </r>
    <r>
      <rPr>
        <sz val="10"/>
        <rFont val="微软雅黑"/>
        <charset val="134"/>
      </rPr>
      <t>见习单位与见习人员签订的《就业见习协议》；</t>
    </r>
    <r>
      <rPr>
        <sz val="10"/>
        <rFont val="微软雅黑"/>
        <charset val="0"/>
      </rPr>
      <t xml:space="preserve">
3.</t>
    </r>
    <r>
      <rPr>
        <sz val="10"/>
        <rFont val="微软雅黑"/>
        <charset val="134"/>
      </rPr>
      <t>见习人员身份证、毕业证复印件；</t>
    </r>
    <r>
      <rPr>
        <sz val="10"/>
        <rFont val="微软雅黑"/>
        <charset val="0"/>
      </rPr>
      <t xml:space="preserve">
4.</t>
    </r>
    <r>
      <rPr>
        <sz val="10"/>
        <rFont val="微软雅黑"/>
        <charset val="134"/>
      </rPr>
      <t>保险公司出具的见习单位为见习人员购买人身意外伤害保险的投保凭证；</t>
    </r>
    <r>
      <rPr>
        <sz val="10"/>
        <rFont val="微软雅黑"/>
        <charset val="0"/>
      </rPr>
      <t xml:space="preserve">
5.</t>
    </r>
    <r>
      <rPr>
        <sz val="10"/>
        <rFont val="微软雅黑"/>
        <charset val="134"/>
      </rPr>
      <t>银行出具的代发见习人员月生活补助费凭单。</t>
    </r>
  </si>
  <si>
    <r>
      <rPr>
        <sz val="10"/>
        <rFont val="微软雅黑"/>
        <charset val="134"/>
      </rPr>
      <t>线上：云南省公共就业服务平台（</t>
    </r>
    <r>
      <rPr>
        <sz val="10"/>
        <rFont val="微软雅黑"/>
        <charset val="0"/>
      </rPr>
      <t>https://hrss.yn.gov.cn/jycyn/ssologin</t>
    </r>
    <r>
      <rPr>
        <sz val="10"/>
        <rFont val="微软雅黑"/>
        <charset val="134"/>
      </rPr>
      <t>）注册、申报</t>
    </r>
  </si>
  <si>
    <t>（一）见习基地申请：25个工作日;
（二）见习补贴申请：27个工作日</t>
  </si>
  <si>
    <t>https://rsj.km.gov.cn/</t>
  </si>
  <si>
    <t>单位：昆明市公共就业和人才服务中心;
联系人及电话：赵寰赢，0871-63330495</t>
  </si>
  <si>
    <t>市自然资源规划局</t>
  </si>
  <si>
    <t>国有建设用地使用权及房屋所有权转移登记（回迁安置房/动迁房）操作规范（试行）</t>
  </si>
  <si>
    <t>昆明市不动产登记中心关于印发《国有建设用地使用权及房屋所有权转移登记（回迁安置房动迁房）操作规范（试行）》的通知</t>
  </si>
  <si>
    <t>昆明主城区（五华、盘龙、官渡、西山、呈贡及经开、高新、度假区）范围内，已经登记的国有建设用地使用权及房屋所有权（房屋性质为动迁房），因城市更新改造或涉及其他征迁后回迁安置的，当事人可以申请转移登记。</t>
  </si>
  <si>
    <t>由当事人双方共同申请。被安置人发生继承、受遗赠或因人民法院、仲裁委员会的生效法律文书等导致国有建设用地使用权及房屋所有权发生转移的，由房屋首登权利人与继承人、受遗赠人或生效法律文书明确的当事人共同申请。属嘱托登记且生效法律文书明确房屋所有权归属的，可由单方申请。</t>
  </si>
  <si>
    <r>
      <rPr>
        <sz val="10"/>
        <color theme="1"/>
        <rFont val="微软雅黑"/>
        <charset val="0"/>
      </rPr>
      <t>1.</t>
    </r>
    <r>
      <rPr>
        <sz val="10"/>
        <rFont val="微软雅黑"/>
        <charset val="134"/>
      </rPr>
      <t>不动产登记申请书（原件）；</t>
    </r>
    <r>
      <rPr>
        <sz val="10"/>
        <rFont val="微软雅黑"/>
        <charset val="0"/>
      </rPr>
      <t xml:space="preserve">
2.</t>
    </r>
    <r>
      <rPr>
        <sz val="10"/>
        <rFont val="微软雅黑"/>
        <charset val="134"/>
      </rPr>
      <t>查验申请人身份证明，委托办理的提供含委托双方身份证明的委托书原件并查验受托人身份证明（原件）；</t>
    </r>
    <r>
      <rPr>
        <sz val="10"/>
        <rFont val="微软雅黑"/>
        <charset val="0"/>
      </rPr>
      <t xml:space="preserve">
3.</t>
    </r>
    <r>
      <rPr>
        <sz val="10"/>
        <rFont val="微软雅黑"/>
        <charset val="134"/>
      </rPr>
      <t>城中村改造的，提交经属地政府或属地政府城改部门确认的回迁安置房源明细表（原件）；其他征迁后安置的，由征迁单位书面认定安置房源情况；</t>
    </r>
    <r>
      <rPr>
        <sz val="10"/>
        <rFont val="微软雅黑"/>
        <charset val="0"/>
      </rPr>
      <t xml:space="preserve">
4.</t>
    </r>
    <r>
      <rPr>
        <sz val="10"/>
        <rFont val="微软雅黑"/>
        <charset val="134"/>
      </rPr>
      <t>拆迁补偿及安置协议（原件）；</t>
    </r>
    <r>
      <rPr>
        <sz val="10"/>
        <rFont val="微软雅黑"/>
        <charset val="0"/>
      </rPr>
      <t xml:space="preserve">
5.</t>
    </r>
    <r>
      <rPr>
        <sz val="10"/>
        <rFont val="微软雅黑"/>
        <charset val="134"/>
      </rPr>
      <t>被拆迁房屋经过登记的，提交房屋注销登记后的不动产登记结果查询表</t>
    </r>
    <r>
      <rPr>
        <sz val="10"/>
        <rFont val="微软雅黑"/>
        <charset val="0"/>
      </rPr>
      <t>\</t>
    </r>
    <r>
      <rPr>
        <sz val="10"/>
        <rFont val="微软雅黑"/>
        <charset val="134"/>
      </rPr>
      <t>注销证明</t>
    </r>
    <r>
      <rPr>
        <sz val="10"/>
        <rFont val="微软雅黑"/>
        <charset val="0"/>
      </rPr>
      <t>\</t>
    </r>
    <r>
      <rPr>
        <sz val="10"/>
        <rFont val="微软雅黑"/>
        <charset val="134"/>
      </rPr>
      <t>房屋注销登记受理通知书；未经登记的，提交建房批文（或准建证）；未经登记且无任何建房批文或建房批文遗失的，提交村（居）民小组、社区居委会（村民委员会）、乡（镇）街道办事处共同认可的书面证明材料；若被拆迁房屋属单位职工购买的福利性房屋（房改房、经适房等）未经登记的，提供原售房单位与职工签订的购房合同（协议）和住保部门、房改部门出具的资格审核确认表、房改审定书；</t>
    </r>
    <r>
      <rPr>
        <sz val="10"/>
        <rFont val="微软雅黑"/>
        <charset val="0"/>
      </rPr>
      <t xml:space="preserve">
6.</t>
    </r>
    <r>
      <rPr>
        <sz val="10"/>
        <rFont val="微软雅黑"/>
        <charset val="134"/>
      </rPr>
      <t>完税证明或确认减免税费通知书、契税信息联系单（原件）；</t>
    </r>
    <r>
      <rPr>
        <sz val="10"/>
        <rFont val="微软雅黑"/>
        <charset val="0"/>
      </rPr>
      <t xml:space="preserve">
7.</t>
    </r>
    <r>
      <rPr>
        <sz val="10"/>
        <rFont val="微软雅黑"/>
        <charset val="134"/>
      </rPr>
      <t>征迁安置过程中发生继承、受遗赠、婚姻关系变动、家庭财产分割的，还需提交公证书、生效法律文书、相关证明材料。</t>
    </r>
  </si>
  <si>
    <t>昆明市不动产登记中心各办证点</t>
  </si>
  <si>
    <t>当日办结</t>
  </si>
  <si>
    <t>不动产登记政策</t>
  </si>
  <si>
    <t>https://bdc.km.org.cn/</t>
  </si>
  <si>
    <t>昆明市不动产登记中心
0871-65133198</t>
  </si>
  <si>
    <t>昆明市不动产登记中心关于推行化遗项目涉及贷款购房群众自行办证“连心桥”模式的通知</t>
  </si>
  <si>
    <r>
      <rPr>
        <sz val="10"/>
        <color theme="1"/>
        <rFont val="微软雅黑"/>
        <charset val="134"/>
      </rPr>
      <t>自然资源部关于加快解决不动产登记若干历史遗留问题的通知（自然资发〔</t>
    </r>
    <r>
      <rPr>
        <sz val="10"/>
        <rFont val="微软雅黑"/>
        <charset val="0"/>
      </rPr>
      <t>2021</t>
    </r>
    <r>
      <rPr>
        <sz val="10"/>
        <rFont val="微软雅黑"/>
        <charset val="134"/>
      </rPr>
      <t>〕</t>
    </r>
    <r>
      <rPr>
        <sz val="10"/>
        <rFont val="微软雅黑"/>
        <charset val="0"/>
      </rPr>
      <t>1</t>
    </r>
    <r>
      <rPr>
        <sz val="10"/>
        <rFont val="微软雅黑"/>
        <charset val="134"/>
      </rPr>
      <t>号）</t>
    </r>
  </si>
  <si>
    <r>
      <rPr>
        <sz val="10"/>
        <color theme="1"/>
        <rFont val="微软雅黑"/>
        <charset val="134"/>
      </rPr>
      <t>历史遗留问题办理不动产登记过程中由贷款的房子办理率较低的问题，市不动产登记中心联合银行金融机构，深化历史遗留问题项目</t>
    </r>
    <r>
      <rPr>
        <sz val="10"/>
        <rFont val="微软雅黑"/>
        <charset val="0"/>
      </rPr>
      <t>“</t>
    </r>
    <r>
      <rPr>
        <sz val="10"/>
        <rFont val="微软雅黑"/>
        <charset val="134"/>
      </rPr>
      <t>自己的房子自己办证</t>
    </r>
    <r>
      <rPr>
        <sz val="10"/>
        <rFont val="微软雅黑"/>
        <charset val="0"/>
      </rPr>
      <t>”</t>
    </r>
    <r>
      <rPr>
        <sz val="10"/>
        <rFont val="微软雅黑"/>
        <charset val="134"/>
      </rPr>
      <t>推行化遗项目涉及贷款购房群众自行办证</t>
    </r>
    <r>
      <rPr>
        <sz val="10"/>
        <rFont val="微软雅黑"/>
        <charset val="0"/>
      </rPr>
      <t>“</t>
    </r>
    <r>
      <rPr>
        <sz val="10"/>
        <rFont val="微软雅黑"/>
        <charset val="134"/>
      </rPr>
      <t>连心桥</t>
    </r>
    <r>
      <rPr>
        <sz val="10"/>
        <rFont val="微软雅黑"/>
        <charset val="0"/>
      </rPr>
      <t>”</t>
    </r>
    <r>
      <rPr>
        <sz val="10"/>
        <rFont val="微软雅黑"/>
        <charset val="134"/>
      </rPr>
      <t>工作模式。</t>
    </r>
  </si>
  <si>
    <t>贷款购房群众</t>
  </si>
  <si>
    <t>昆明市主城五区（含开发度假区）范围内已化解的历史遗留问题项目</t>
  </si>
  <si>
    <r>
      <rPr>
        <sz val="10"/>
        <color theme="1"/>
        <rFont val="微软雅黑"/>
        <charset val="0"/>
      </rPr>
      <t>1.</t>
    </r>
    <r>
      <rPr>
        <sz val="10"/>
        <rFont val="微软雅黑"/>
        <charset val="134"/>
      </rPr>
      <t>不动产登记申请书（原件）；</t>
    </r>
    <r>
      <rPr>
        <sz val="10"/>
        <rFont val="微软雅黑"/>
        <charset val="0"/>
      </rPr>
      <t xml:space="preserve">
2.</t>
    </r>
    <r>
      <rPr>
        <sz val="10"/>
        <rFont val="微软雅黑"/>
        <charset val="134"/>
      </rPr>
      <t>查验申请人身份证明，委托办理的提供含委托双方身份证明的委托书原件并查验受托人身份证明（原件）；</t>
    </r>
    <r>
      <rPr>
        <sz val="10"/>
        <rFont val="微软雅黑"/>
        <charset val="0"/>
      </rPr>
      <t xml:space="preserve">
3.</t>
    </r>
    <r>
      <rPr>
        <sz val="10"/>
        <rFont val="微软雅黑"/>
        <charset val="134"/>
      </rPr>
      <t>城中村改造的，提交经属地政府或属地政府城改部门确认的回迁安置房源明细表（原件）；其他征迁后安置的，由征迁单位书面认定安置房源情况；</t>
    </r>
    <r>
      <rPr>
        <sz val="10"/>
        <rFont val="微软雅黑"/>
        <charset val="0"/>
      </rPr>
      <t xml:space="preserve">
4.</t>
    </r>
    <r>
      <rPr>
        <sz val="10"/>
        <rFont val="微软雅黑"/>
        <charset val="134"/>
      </rPr>
      <t>商品房购房合同（原件）</t>
    </r>
    <r>
      <rPr>
        <sz val="10"/>
        <rFont val="微软雅黑"/>
        <charset val="0"/>
      </rPr>
      <t>/</t>
    </r>
    <r>
      <rPr>
        <sz val="10"/>
        <rFont val="微软雅黑"/>
        <charset val="134"/>
      </rPr>
      <t>已办理预告登记的只提交不动产登记纸质证明（原件）；</t>
    </r>
    <r>
      <rPr>
        <sz val="10"/>
        <rFont val="微软雅黑"/>
        <charset val="0"/>
      </rPr>
      <t xml:space="preserve">
5.</t>
    </r>
    <r>
      <rPr>
        <sz val="10"/>
        <rFont val="微软雅黑"/>
        <charset val="134"/>
      </rPr>
      <t>完税证明或确认减免税费通知书、契税信息联系单（原件）。</t>
    </r>
  </si>
  <si>
    <t>昆明市不动产登记中心
0871-64154519</t>
  </si>
  <si>
    <t>市生态环境局</t>
  </si>
  <si>
    <t>服务经济社会发展助推项目建设的若干措施</t>
  </si>
  <si>
    <r>
      <rPr>
        <sz val="10"/>
        <color theme="1"/>
        <rFont val="微软雅黑"/>
        <charset val="134"/>
      </rPr>
      <t>昆明市生态环境局关于印发《服务经济社会</t>
    </r>
    <r>
      <rPr>
        <sz val="10"/>
        <rFont val="微软雅黑"/>
        <charset val="134"/>
      </rPr>
      <t xml:space="preserve"> </t>
    </r>
    <r>
      <rPr>
        <sz val="10"/>
        <rFont val="微软雅黑"/>
        <charset val="134"/>
      </rPr>
      <t>发展</t>
    </r>
    <r>
      <rPr>
        <sz val="10"/>
        <rFont val="微软雅黑"/>
        <charset val="134"/>
      </rPr>
      <t xml:space="preserve"> </t>
    </r>
    <r>
      <rPr>
        <sz val="10"/>
        <rFont val="微软雅黑"/>
        <charset val="134"/>
      </rPr>
      <t>助推项目建设的若干措施》的通知昆生环通〔</t>
    </r>
    <r>
      <rPr>
        <sz val="10"/>
        <rFont val="微软雅黑"/>
        <charset val="134"/>
      </rPr>
      <t>2022</t>
    </r>
    <r>
      <rPr>
        <sz val="10"/>
        <rFont val="微软雅黑"/>
        <charset val="134"/>
      </rPr>
      <t>〕</t>
    </r>
    <r>
      <rPr>
        <sz val="10"/>
        <rFont val="微软雅黑"/>
        <charset val="134"/>
      </rPr>
      <t>7</t>
    </r>
    <r>
      <rPr>
        <sz val="10"/>
        <rFont val="微软雅黑"/>
        <charset val="134"/>
      </rPr>
      <t>号</t>
    </r>
  </si>
  <si>
    <r>
      <rPr>
        <sz val="10"/>
        <color theme="1"/>
        <rFont val="微软雅黑"/>
        <charset val="134"/>
      </rPr>
      <t>一、制定并公开环评审批办事指南、办事流程</t>
    </r>
    <r>
      <rPr>
        <sz val="10"/>
        <rFont val="微软雅黑"/>
        <charset val="134"/>
      </rPr>
      <t xml:space="preserve">
</t>
    </r>
    <r>
      <rPr>
        <sz val="10"/>
        <rFont val="微软雅黑"/>
        <charset val="134"/>
      </rPr>
      <t>二、审批权限下放，一般项目环评及辐射环评可合并审批</t>
    </r>
    <r>
      <rPr>
        <sz val="10"/>
        <rFont val="微软雅黑"/>
        <charset val="134"/>
      </rPr>
      <t xml:space="preserve">
</t>
    </r>
    <r>
      <rPr>
        <sz val="10"/>
        <rFont val="微软雅黑"/>
        <charset val="134"/>
      </rPr>
      <t>三、严格落实环评审批正面清单制度</t>
    </r>
    <r>
      <rPr>
        <sz val="10"/>
        <rFont val="微软雅黑"/>
        <charset val="134"/>
      </rPr>
      <t xml:space="preserve">
</t>
    </r>
    <r>
      <rPr>
        <sz val="10"/>
        <rFont val="微软雅黑"/>
        <charset val="134"/>
      </rPr>
      <t>四、不宜入园的特殊行业建设项目，按照经济主管部门投资备案及立项意见，开展项目环评审批</t>
    </r>
    <r>
      <rPr>
        <sz val="10"/>
        <rFont val="微软雅黑"/>
        <charset val="134"/>
      </rPr>
      <t xml:space="preserve">
</t>
    </r>
    <r>
      <rPr>
        <sz val="10"/>
        <rFont val="微软雅黑"/>
        <charset val="134"/>
      </rPr>
      <t>五、不符合有关法定规划的重点项目，待规划调整获批后及时完成项目环评审批</t>
    </r>
    <r>
      <rPr>
        <sz val="10"/>
        <rFont val="微软雅黑"/>
        <charset val="134"/>
      </rPr>
      <t xml:space="preserve">
</t>
    </r>
    <r>
      <rPr>
        <sz val="10"/>
        <rFont val="微软雅黑"/>
        <charset val="134"/>
      </rPr>
      <t>六、落实并联审批要求</t>
    </r>
    <r>
      <rPr>
        <sz val="10"/>
        <rFont val="微软雅黑"/>
        <charset val="134"/>
      </rPr>
      <t xml:space="preserve">
</t>
    </r>
    <r>
      <rPr>
        <sz val="10"/>
        <rFont val="微软雅黑"/>
        <charset val="134"/>
      </rPr>
      <t>七、建立</t>
    </r>
    <r>
      <rPr>
        <sz val="10"/>
        <rFont val="微软雅黑"/>
        <charset val="134"/>
      </rPr>
      <t>“</t>
    </r>
    <r>
      <rPr>
        <sz val="10"/>
        <rFont val="微软雅黑"/>
        <charset val="134"/>
      </rPr>
      <t>三线一单</t>
    </r>
    <r>
      <rPr>
        <sz val="10"/>
        <rFont val="微软雅黑"/>
        <charset val="134"/>
      </rPr>
      <t>”</t>
    </r>
    <r>
      <rPr>
        <sz val="10"/>
        <rFont val="微软雅黑"/>
        <charset val="134"/>
      </rPr>
      <t>生态环境分区管控单元查询制度</t>
    </r>
    <r>
      <rPr>
        <sz val="10"/>
        <rFont val="微软雅黑"/>
        <charset val="134"/>
      </rPr>
      <t xml:space="preserve">
</t>
    </r>
    <r>
      <rPr>
        <sz val="10"/>
        <rFont val="微软雅黑"/>
        <charset val="134"/>
      </rPr>
      <t>八、建立重点项目调度联络机制。</t>
    </r>
    <r>
      <rPr>
        <sz val="10"/>
        <rFont val="微软雅黑"/>
        <charset val="134"/>
      </rPr>
      <t xml:space="preserve">
</t>
    </r>
    <r>
      <rPr>
        <sz val="10"/>
        <rFont val="微软雅黑"/>
        <charset val="134"/>
      </rPr>
      <t>九、建立重点项目清单，实行清单制管理</t>
    </r>
    <r>
      <rPr>
        <sz val="10"/>
        <rFont val="微软雅黑"/>
        <charset val="134"/>
      </rPr>
      <t xml:space="preserve">
</t>
    </r>
    <r>
      <rPr>
        <sz val="10"/>
        <rFont val="微软雅黑"/>
        <charset val="134"/>
      </rPr>
      <t>十、疫情防控期间特事特办</t>
    </r>
    <r>
      <rPr>
        <sz val="10"/>
        <rFont val="微软雅黑"/>
        <charset val="134"/>
      </rPr>
      <t xml:space="preserve">
</t>
    </r>
    <r>
      <rPr>
        <sz val="10"/>
        <rFont val="微软雅黑"/>
        <charset val="134"/>
      </rPr>
      <t>十一、加强生态环境第三方技术咨询机构的管理</t>
    </r>
    <r>
      <rPr>
        <sz val="10"/>
        <rFont val="微软雅黑"/>
        <charset val="134"/>
      </rPr>
      <t xml:space="preserve">
</t>
    </r>
    <r>
      <rPr>
        <sz val="10"/>
        <rFont val="微软雅黑"/>
        <charset val="134"/>
      </rPr>
      <t>十二、深化规划环评与项目环评联动</t>
    </r>
  </si>
  <si>
    <t>需要编制环评报告的单位</t>
  </si>
  <si>
    <r>
      <rPr>
        <sz val="10"/>
        <color theme="1"/>
        <rFont val="微软雅黑"/>
        <charset val="134"/>
      </rPr>
      <t>2022</t>
    </r>
    <r>
      <rPr>
        <sz val="10"/>
        <rFont val="微软雅黑"/>
        <charset val="134"/>
      </rPr>
      <t>年2月17日起</t>
    </r>
  </si>
  <si>
    <t>需编制报告书（表）的建设项目</t>
  </si>
  <si>
    <r>
      <rPr>
        <sz val="10"/>
        <color theme="1"/>
        <rFont val="微软雅黑"/>
        <charset val="134"/>
      </rPr>
      <t>1.</t>
    </r>
    <r>
      <rPr>
        <sz val="10"/>
        <rFont val="微软雅黑"/>
        <charset val="134"/>
      </rPr>
      <t>建设项目环境影响评价文件报批申请；</t>
    </r>
    <r>
      <rPr>
        <sz val="10"/>
        <rFont val="微软雅黑"/>
        <charset val="134"/>
      </rPr>
      <t xml:space="preserve">
2.</t>
    </r>
    <r>
      <rPr>
        <sz val="10"/>
        <rFont val="微软雅黑"/>
        <charset val="134"/>
      </rPr>
      <t>建设项目环境影响评价文件。</t>
    </r>
  </si>
  <si>
    <r>
      <rPr>
        <sz val="10"/>
        <color theme="1"/>
        <rFont val="微软雅黑"/>
        <charset val="134"/>
      </rPr>
      <t>1</t>
    </r>
    <r>
      <rPr>
        <sz val="10"/>
        <rFont val="微软雅黑"/>
        <charset val="134"/>
      </rPr>
      <t>、线上：省政务服务网</t>
    </r>
    <r>
      <rPr>
        <sz val="10"/>
        <rFont val="微软雅黑"/>
        <charset val="134"/>
      </rPr>
      <t xml:space="preserve"> 
2</t>
    </r>
    <r>
      <rPr>
        <sz val="10"/>
        <rFont val="微软雅黑"/>
        <charset val="134"/>
      </rPr>
      <t>、线下：昆明市政务服务中心</t>
    </r>
    <r>
      <rPr>
        <sz val="10"/>
        <rFont val="微软雅黑"/>
        <charset val="134"/>
      </rPr>
      <t>“</t>
    </r>
    <r>
      <rPr>
        <sz val="10"/>
        <rFont val="微软雅黑"/>
        <charset val="134"/>
      </rPr>
      <t>惠企服务专区</t>
    </r>
    <r>
      <rPr>
        <sz val="10"/>
        <rFont val="微软雅黑"/>
        <charset val="134"/>
      </rPr>
      <t>”</t>
    </r>
  </si>
  <si>
    <r>
      <rPr>
        <sz val="10"/>
        <color theme="1"/>
        <rFont val="微软雅黑"/>
        <charset val="134"/>
      </rPr>
      <t>报告书</t>
    </r>
    <r>
      <rPr>
        <sz val="10"/>
        <rFont val="微软雅黑"/>
        <charset val="134"/>
      </rPr>
      <t>14</t>
    </r>
    <r>
      <rPr>
        <sz val="10"/>
        <rFont val="微软雅黑"/>
        <charset val="134"/>
      </rPr>
      <t>个工作日；报告表</t>
    </r>
    <r>
      <rPr>
        <sz val="10"/>
        <rFont val="微软雅黑"/>
        <charset val="134"/>
      </rPr>
      <t>7</t>
    </r>
    <r>
      <rPr>
        <sz val="10"/>
        <rFont val="微软雅黑"/>
        <charset val="134"/>
      </rPr>
      <t>个工作日；技术评估（专家评审、技术审查、现场踏勘）、公示时间不计入审批时限。</t>
    </r>
  </si>
  <si>
    <t>http://sthjj.km.gov.cn</t>
  </si>
  <si>
    <r>
      <rPr>
        <sz val="10"/>
        <color theme="1"/>
        <rFont val="微软雅黑"/>
        <charset val="134"/>
      </rPr>
      <t>单位：昆明市生态环境局</t>
    </r>
    <r>
      <rPr>
        <sz val="10"/>
        <rFont val="微软雅黑"/>
        <charset val="134"/>
      </rPr>
      <t xml:space="preserve">
</t>
    </r>
    <r>
      <rPr>
        <sz val="10"/>
        <rFont val="微软雅黑"/>
        <charset val="134"/>
      </rPr>
      <t>联系人及电话：杨玮，</t>
    </r>
    <r>
      <rPr>
        <sz val="10"/>
        <rFont val="微软雅黑"/>
        <charset val="134"/>
      </rPr>
      <t>0871-63149810</t>
    </r>
  </si>
  <si>
    <t>强化重大投资项目环保审批服务保障措施</t>
  </si>
  <si>
    <t>昆明市生态环境局关于印发《强化重大投资项目环保审批服务保障措施》的通知（昆生环通〔2023〕7号）</t>
  </si>
  <si>
    <r>
      <rPr>
        <sz val="10"/>
        <color theme="1"/>
        <rFont val="微软雅黑"/>
        <charset val="134"/>
      </rPr>
      <t>一、强化项目清单管理</t>
    </r>
    <r>
      <rPr>
        <sz val="10"/>
        <rFont val="微软雅黑"/>
        <charset val="134"/>
      </rPr>
      <t xml:space="preserve">
</t>
    </r>
    <r>
      <rPr>
        <sz val="10"/>
        <rFont val="微软雅黑"/>
        <charset val="134"/>
      </rPr>
      <t>二、开展</t>
    </r>
    <r>
      <rPr>
        <sz val="10"/>
        <rFont val="微软雅黑"/>
        <charset val="134"/>
      </rPr>
      <t>“</t>
    </r>
    <r>
      <rPr>
        <sz val="10"/>
        <rFont val="微软雅黑"/>
        <charset val="134"/>
      </rPr>
      <t>一对一</t>
    </r>
    <r>
      <rPr>
        <sz val="10"/>
        <rFont val="微软雅黑"/>
        <charset val="134"/>
      </rPr>
      <t>”</t>
    </r>
    <r>
      <rPr>
        <sz val="10"/>
        <rFont val="微软雅黑"/>
        <charset val="134"/>
      </rPr>
      <t>精准服务</t>
    </r>
    <r>
      <rPr>
        <sz val="10"/>
        <rFont val="微软雅黑"/>
        <charset val="134"/>
      </rPr>
      <t xml:space="preserve">
</t>
    </r>
    <r>
      <rPr>
        <sz val="10"/>
        <rFont val="微软雅黑"/>
        <charset val="134"/>
      </rPr>
      <t>三、提升环评服务信息化水平</t>
    </r>
    <r>
      <rPr>
        <sz val="10"/>
        <rFont val="微软雅黑"/>
        <charset val="134"/>
      </rPr>
      <t xml:space="preserve">
</t>
    </r>
    <r>
      <rPr>
        <sz val="10"/>
        <rFont val="微软雅黑"/>
        <charset val="134"/>
      </rPr>
      <t>四、试行</t>
    </r>
    <r>
      <rPr>
        <sz val="10"/>
        <rFont val="微软雅黑"/>
        <charset val="134"/>
      </rPr>
      <t>“</t>
    </r>
    <r>
      <rPr>
        <sz val="10"/>
        <rFont val="微软雅黑"/>
        <charset val="134"/>
      </rPr>
      <t>打捆</t>
    </r>
    <r>
      <rPr>
        <sz val="10"/>
        <rFont val="微软雅黑"/>
        <charset val="134"/>
      </rPr>
      <t>”</t>
    </r>
    <r>
      <rPr>
        <sz val="10"/>
        <rFont val="微软雅黑"/>
        <charset val="134"/>
      </rPr>
      <t>环评审批</t>
    </r>
    <r>
      <rPr>
        <sz val="10"/>
        <rFont val="微软雅黑"/>
        <charset val="134"/>
      </rPr>
      <t xml:space="preserve">
</t>
    </r>
    <r>
      <rPr>
        <sz val="10"/>
        <rFont val="微软雅黑"/>
        <charset val="134"/>
      </rPr>
      <t>五、简化污染物总量管理</t>
    </r>
    <r>
      <rPr>
        <sz val="10"/>
        <rFont val="微软雅黑"/>
        <charset val="134"/>
      </rPr>
      <t xml:space="preserve">
</t>
    </r>
    <r>
      <rPr>
        <sz val="10"/>
        <rFont val="微软雅黑"/>
        <charset val="134"/>
      </rPr>
      <t>六、优化调整审批权限</t>
    </r>
    <r>
      <rPr>
        <sz val="10"/>
        <rFont val="微软雅黑"/>
        <charset val="134"/>
      </rPr>
      <t xml:space="preserve">
</t>
    </r>
    <r>
      <rPr>
        <sz val="10"/>
        <rFont val="微软雅黑"/>
        <charset val="134"/>
      </rPr>
      <t>七、重大项目开辟绿色通道</t>
    </r>
    <r>
      <rPr>
        <sz val="10"/>
        <rFont val="微软雅黑"/>
        <charset val="134"/>
      </rPr>
      <t xml:space="preserve">
</t>
    </r>
    <r>
      <rPr>
        <sz val="10"/>
        <rFont val="微软雅黑"/>
        <charset val="134"/>
      </rPr>
      <t>八、加强技术机构的管理</t>
    </r>
  </si>
  <si>
    <r>
      <rPr>
        <sz val="10"/>
        <color theme="1"/>
        <rFont val="微软雅黑"/>
        <charset val="134"/>
      </rPr>
      <t>2023</t>
    </r>
    <r>
      <rPr>
        <sz val="10"/>
        <rFont val="微软雅黑"/>
        <charset val="134"/>
      </rPr>
      <t>年</t>
    </r>
    <r>
      <rPr>
        <sz val="10"/>
        <rFont val="微软雅黑"/>
        <charset val="134"/>
      </rPr>
      <t>3</t>
    </r>
    <r>
      <rPr>
        <sz val="10"/>
        <rFont val="微软雅黑"/>
        <charset val="134"/>
      </rPr>
      <t>月</t>
    </r>
    <r>
      <rPr>
        <sz val="10"/>
        <rFont val="微软雅黑"/>
        <charset val="134"/>
      </rPr>
      <t>6</t>
    </r>
    <r>
      <rPr>
        <sz val="10"/>
        <rFont val="微软雅黑"/>
        <charset val="134"/>
      </rPr>
      <t>日起</t>
    </r>
  </si>
  <si>
    <t>优化环评审批 促进经济发展九条保障措施（试行）</t>
  </si>
  <si>
    <r>
      <rPr>
        <sz val="10"/>
        <color theme="1"/>
        <rFont val="微软雅黑"/>
        <charset val="134"/>
      </rPr>
      <t>昆明市生态环境局关于印发《优化环评审批</t>
    </r>
    <r>
      <rPr>
        <sz val="10"/>
        <rFont val="微软雅黑"/>
        <charset val="134"/>
      </rPr>
      <t xml:space="preserve"> </t>
    </r>
    <r>
      <rPr>
        <sz val="10"/>
        <rFont val="微软雅黑"/>
        <charset val="134"/>
      </rPr>
      <t>促进经济发展九条保障措施（试行）》的通知昆生环通〔</t>
    </r>
    <r>
      <rPr>
        <sz val="10"/>
        <rFont val="微软雅黑"/>
        <charset val="134"/>
      </rPr>
      <t>2024</t>
    </r>
    <r>
      <rPr>
        <sz val="10"/>
        <rFont val="微软雅黑"/>
        <charset val="134"/>
      </rPr>
      <t>〕</t>
    </r>
    <r>
      <rPr>
        <sz val="10"/>
        <rFont val="微软雅黑"/>
        <charset val="134"/>
      </rPr>
      <t>8</t>
    </r>
    <r>
      <rPr>
        <sz val="10"/>
        <rFont val="微软雅黑"/>
        <charset val="134"/>
      </rPr>
      <t>号</t>
    </r>
  </si>
  <si>
    <r>
      <rPr>
        <sz val="10"/>
        <color theme="1"/>
        <rFont val="微软雅黑"/>
        <charset val="134"/>
      </rPr>
      <t>一、简化环评编制内容</t>
    </r>
    <r>
      <rPr>
        <sz val="10"/>
        <rFont val="微软雅黑"/>
        <charset val="134"/>
      </rPr>
      <t xml:space="preserve">
</t>
    </r>
    <r>
      <rPr>
        <sz val="10"/>
        <rFont val="微软雅黑"/>
        <charset val="134"/>
      </rPr>
      <t>二、简化环评文件编制流程</t>
    </r>
    <r>
      <rPr>
        <sz val="10"/>
        <rFont val="微软雅黑"/>
        <charset val="134"/>
      </rPr>
      <t xml:space="preserve">
</t>
    </r>
    <r>
      <rPr>
        <sz val="10"/>
        <rFont val="微软雅黑"/>
        <charset val="134"/>
      </rPr>
      <t>三、简化部分项目环评文件评估流程</t>
    </r>
    <r>
      <rPr>
        <sz val="10"/>
        <rFont val="微软雅黑"/>
        <charset val="134"/>
      </rPr>
      <t xml:space="preserve">
</t>
    </r>
    <r>
      <rPr>
        <sz val="10"/>
        <rFont val="微软雅黑"/>
        <charset val="134"/>
      </rPr>
      <t>四、创新探索扩大打捆审批范围</t>
    </r>
    <r>
      <rPr>
        <sz val="10"/>
        <rFont val="微软雅黑"/>
        <charset val="134"/>
      </rPr>
      <t xml:space="preserve">
</t>
    </r>
    <r>
      <rPr>
        <sz val="10"/>
        <rFont val="微软雅黑"/>
        <charset val="134"/>
      </rPr>
      <t>五、创新入河排污口和环评文件</t>
    </r>
    <r>
      <rPr>
        <sz val="10"/>
        <rFont val="微软雅黑"/>
        <charset val="134"/>
      </rPr>
      <t>“</t>
    </r>
    <r>
      <rPr>
        <sz val="10"/>
        <rFont val="微软雅黑"/>
        <charset val="134"/>
      </rPr>
      <t>合一审批</t>
    </r>
    <r>
      <rPr>
        <sz val="10"/>
        <rFont val="微软雅黑"/>
        <charset val="134"/>
      </rPr>
      <t>”</t>
    </r>
    <r>
      <rPr>
        <sz val="10"/>
        <rFont val="微软雅黑"/>
        <charset val="134"/>
      </rPr>
      <t>模式</t>
    </r>
    <r>
      <rPr>
        <sz val="10"/>
        <rFont val="微软雅黑"/>
        <charset val="134"/>
      </rPr>
      <t xml:space="preserve">
</t>
    </r>
    <r>
      <rPr>
        <sz val="10"/>
        <rFont val="微软雅黑"/>
        <charset val="134"/>
      </rPr>
      <t>六、创新探索开展环评与排污许可</t>
    </r>
    <r>
      <rPr>
        <sz val="10"/>
        <rFont val="微软雅黑"/>
        <charset val="134"/>
      </rPr>
      <t>“</t>
    </r>
    <r>
      <rPr>
        <sz val="10"/>
        <rFont val="微软雅黑"/>
        <charset val="134"/>
      </rPr>
      <t>两证联办</t>
    </r>
    <r>
      <rPr>
        <sz val="10"/>
        <rFont val="微软雅黑"/>
        <charset val="134"/>
      </rPr>
      <t>”</t>
    </r>
    <r>
      <rPr>
        <sz val="10"/>
        <rFont val="微软雅黑"/>
        <charset val="134"/>
      </rPr>
      <t>模式</t>
    </r>
    <r>
      <rPr>
        <sz val="10"/>
        <rFont val="微软雅黑"/>
        <charset val="134"/>
      </rPr>
      <t xml:space="preserve">
</t>
    </r>
    <r>
      <rPr>
        <sz val="10"/>
        <rFont val="微软雅黑"/>
        <charset val="134"/>
      </rPr>
      <t>七、优化污染物排放总量管理</t>
    </r>
    <r>
      <rPr>
        <sz val="10"/>
        <rFont val="微软雅黑"/>
        <charset val="134"/>
      </rPr>
      <t xml:space="preserve">
</t>
    </r>
    <r>
      <rPr>
        <sz val="10"/>
        <rFont val="微软雅黑"/>
        <charset val="134"/>
      </rPr>
      <t>八、优化重大项目服务保障</t>
    </r>
    <r>
      <rPr>
        <sz val="10"/>
        <rFont val="微软雅黑"/>
        <charset val="134"/>
      </rPr>
      <t xml:space="preserve">
</t>
    </r>
    <r>
      <rPr>
        <sz val="10"/>
        <rFont val="微软雅黑"/>
        <charset val="134"/>
      </rPr>
      <t>九、优化环评单位日常监管</t>
    </r>
  </si>
  <si>
    <t>需要编制环评报告、入河排污口审批、办理排污许可的单位</t>
  </si>
  <si>
    <r>
      <rPr>
        <sz val="10"/>
        <color theme="1"/>
        <rFont val="微软雅黑"/>
        <charset val="134"/>
      </rPr>
      <t>2024</t>
    </r>
    <r>
      <rPr>
        <sz val="10"/>
        <rFont val="微软雅黑"/>
        <charset val="134"/>
      </rPr>
      <t>年</t>
    </r>
    <r>
      <rPr>
        <sz val="10"/>
        <rFont val="微软雅黑"/>
        <charset val="134"/>
      </rPr>
      <t>4</t>
    </r>
    <r>
      <rPr>
        <sz val="10"/>
        <rFont val="微软雅黑"/>
        <charset val="134"/>
      </rPr>
      <t>月</t>
    </r>
    <r>
      <rPr>
        <sz val="10"/>
        <rFont val="微软雅黑"/>
        <charset val="134"/>
      </rPr>
      <t>15</t>
    </r>
    <r>
      <rPr>
        <sz val="10"/>
        <rFont val="微软雅黑"/>
        <charset val="134"/>
      </rPr>
      <t>日起</t>
    </r>
  </si>
  <si>
    <r>
      <rPr>
        <sz val="10"/>
        <color theme="1"/>
        <rFont val="微软雅黑"/>
        <charset val="134"/>
      </rPr>
      <t>需编制报告书（表）的建设项目</t>
    </r>
    <r>
      <rPr>
        <sz val="10"/>
        <rFont val="微软雅黑"/>
        <charset val="134"/>
      </rPr>
      <t xml:space="preserve">             
</t>
    </r>
    <r>
      <rPr>
        <sz val="10"/>
        <rFont val="微软雅黑"/>
        <charset val="134"/>
      </rPr>
      <t>需办理排污许可的项目、</t>
    </r>
    <r>
      <rPr>
        <sz val="10"/>
        <rFont val="微软雅黑"/>
        <charset val="134"/>
      </rPr>
      <t xml:space="preserve">                        
</t>
    </r>
    <r>
      <rPr>
        <sz val="10"/>
        <rFont val="微软雅黑"/>
        <charset val="134"/>
      </rPr>
      <t>需编制入河排污口论证报告的项目</t>
    </r>
  </si>
  <si>
    <r>
      <rPr>
        <sz val="10"/>
        <color theme="1"/>
        <rFont val="微软雅黑"/>
        <charset val="134"/>
      </rPr>
      <t>1.</t>
    </r>
    <r>
      <rPr>
        <sz val="10"/>
        <rFont val="微软雅黑"/>
        <charset val="134"/>
      </rPr>
      <t>建设项目入河排污口及环评文件合一审批申请、建设项目环境影响评价文件、项目入河排污口设置论证报告；</t>
    </r>
    <r>
      <rPr>
        <sz val="10"/>
        <rFont val="微软雅黑"/>
        <charset val="134"/>
      </rPr>
      <t xml:space="preserve">
2.</t>
    </r>
    <r>
      <rPr>
        <sz val="10"/>
        <rFont val="微软雅黑"/>
        <charset val="134"/>
      </rPr>
      <t>建设项目排污许可证及环评文件合一审批申请、建设项目环境影响评价文件、排污许可证申请表。</t>
    </r>
  </si>
  <si>
    <r>
      <rPr>
        <sz val="10"/>
        <color theme="1"/>
        <rFont val="微软雅黑"/>
        <charset val="134"/>
      </rPr>
      <t>1</t>
    </r>
    <r>
      <rPr>
        <sz val="10"/>
        <rFont val="微软雅黑"/>
        <charset val="134"/>
      </rPr>
      <t>、线上：省政务服务网</t>
    </r>
    <r>
      <rPr>
        <sz val="10"/>
        <rFont val="微软雅黑"/>
        <charset val="134"/>
      </rPr>
      <t xml:space="preserve">
2</t>
    </r>
    <r>
      <rPr>
        <sz val="10"/>
        <rFont val="微软雅黑"/>
        <charset val="134"/>
      </rPr>
      <t>、线下：昆明市政务服务中心</t>
    </r>
    <r>
      <rPr>
        <sz val="10"/>
        <rFont val="微软雅黑"/>
        <charset val="134"/>
      </rPr>
      <t>“</t>
    </r>
    <r>
      <rPr>
        <sz val="10"/>
        <rFont val="微软雅黑"/>
        <charset val="134"/>
      </rPr>
      <t>惠企服务专区</t>
    </r>
    <r>
      <rPr>
        <sz val="10"/>
        <rFont val="微软雅黑"/>
        <charset val="134"/>
      </rPr>
      <t>”</t>
    </r>
  </si>
  <si>
    <t>优化项目全周期环评要素保障的若干措施</t>
  </si>
  <si>
    <t>昆明市生态环境局关于印发《优化项目全周期环评要素保障的若干措施》的通知  便函〔2025〕783号</t>
  </si>
  <si>
    <t>一、实施项目选址“精准办”
二、实施项目环评编制“明白办”
三、深化环评审批“创新办”
四、深化项目落地“便捷办”
五、升级项目服务“暖心办”</t>
  </si>
  <si>
    <t>2025年5月6日起</t>
  </si>
  <si>
    <t>市农业农村局</t>
  </si>
  <si>
    <t>农机购置补贴</t>
  </si>
  <si>
    <t>云南省农业农村厅云南省财政厅关于印发《云南省2024-2026农机购置补贴实施方案》的通知（云农机〔2024〕7号）</t>
  </si>
  <si>
    <t>实行定额补贴</t>
  </si>
  <si>
    <t>农民或农业企业</t>
  </si>
  <si>
    <t>2024年1月1日—2026年12月31日</t>
  </si>
  <si>
    <t>从事农业生产的农民或农业企业。</t>
  </si>
  <si>
    <t>购机补贴申请表、购机发票、企业营业执照、法人代表身份证。</t>
  </si>
  <si>
    <t>线上：云南省农机购置与应用补贴申请办理服务系统APP</t>
  </si>
  <si>
    <t>产业发展政策</t>
  </si>
  <si>
    <t>http://119.62.24.169：2018/</t>
  </si>
  <si>
    <r>
      <rPr>
        <sz val="10"/>
        <color rgb="FF000000"/>
        <rFont val="微软雅黑"/>
        <charset val="134"/>
      </rPr>
      <t>单位：昆明市农业农村局</t>
    </r>
    <r>
      <rPr>
        <sz val="10"/>
        <color rgb="FF000000"/>
        <rFont val="微软雅黑"/>
        <charset val="134"/>
      </rPr>
      <t xml:space="preserve">
</t>
    </r>
    <r>
      <rPr>
        <sz val="10"/>
        <color rgb="FF000000"/>
        <rFont val="微软雅黑"/>
        <charset val="134"/>
      </rPr>
      <t>联系人及电话：吉华勇，0871-64141746</t>
    </r>
  </si>
  <si>
    <t>云南省2025—2027年度新增设施农业贷款贴息补助</t>
  </si>
  <si>
    <t>云南省农业农村厅 云南省财政厅关于印发《云南省2025-2027年度新增设施农业投资项目奖补资金和贷款贴息补助申报指南》的通知（云农产〔2025〕9号）</t>
  </si>
  <si>
    <t>2025—2027年内，农业经营主体当年度新增用于设施农业生产经营所必需的基础设施、固定资产设备的贷款，按贴息比例不高于同期同档次LPR的70%且不超过2%，单个主体不超过200万元的规定予以贴息。贴息资金按年度申报，当年度申报期限不超过一年。已享受其他财政贴息政策的贷款，不再享受本项贴息政策，实际应贴息金额低于1万元的不予贴息，设施农业涵盖设施种植、设施养殖、设施渔业。</t>
  </si>
  <si>
    <t>在云南省内投资经营设施农业的农业经营主体</t>
  </si>
  <si>
    <t>2025年1月1日—2027年12月31日</t>
  </si>
  <si>
    <t>1.贷款发放银行为在云南省内具有实体经营分支机构的商业银行、政策性银行和信用社等，实际用途必须符合贷款合同约定，不存在贷款逾期或其他违约行为。
2.贷款主体必须与实际使用贷款主体一致，以个人名义（含企业法定代表人）贷款给企业等单位组织实际使用的，不得申报贴息。
3.贷款主体近三年内（2025年度贴息对应2023—2025年、2026年度贴息对应2024—2026年、2027年度贴息对应2025—2027年）在社会信用、安全生产、产品质量、缴纳税收、生态环保、涉黑涉恶、金融监管、保障农民工工资、诉讼等方面无不良记录。
4.对享受过《云南省2025—2027年度新增设施农业投资项目奖补资金申报指南》的项目涉及贷款，不再重复奖补；对已获得过其他财政贴息资金的项目，不再重复奖补。</t>
  </si>
  <si>
    <t>营业执照（或身份证）、征信报告（自主查询版）、申报贴息年度1月1日—12月31日期间的新增贷款合同（2025年度对应2025年1月1日—2025年12月31日，2026年度对应2026年1月1日—2026年12月31日，2027年度对应2027年1月1日—2027年12月31日）、贷款发放凭证、利息支付凭证、农业经营主体贷款利息明细表、贷款资金用途情况说明及证明资料（如：合同、增值税发票及支付凭据等）。贷款合同（或协议）没有明确贷款用途为设施农业的，需提供银行出具的贷款用途证明。以上所有材料，属于企业、农民合作社等主体的，应加盖单位公章。</t>
  </si>
  <si>
    <t>1.网上自行申报。符合申报条件的申报主体，自行登陆云南省中小企业信用融资服务平台，以下简称“省融信服平台”）注册、认证、授权和申报。按照申报指南要求，如实、准确、全面提交相关材料，所有申报材料均采用原件扫描件形式上传，同时将纸质材料报送所属县（市、区）农业农村部门。申报2025年度贴息补助的，申报时间为2026年2月1日—2月15日；申报2026年度贴息补助的，申报时间为2027年2月1日—2月15日；申报2027年度贴息补助的，申报时间为2028年2月1日—2月15日，逾期均不再受理。申报中遇到技术问题，可咨询平台技术热线，政策问题可咨询所属县（市、区）农业农村部门或贷款发放银行。
2.贷款发放银行审核。贷款发放银行于2026年3月5日（2025年度贴息）、2027年3月5日（2026年度贴息）、2028年3月5日（2027年度贴息）前登录“省融信服平台”，对本银行贷款的申报主体自主申报材料进行审核，重点审核贷款用途是否为设施种植、设施养殖、设施渔业领域新建或改建项目，并对贷款信息的真实性、准确性提出明确审核意见，通过平台将符合条件的项目推荐上报县（市、区）农业农村部门。
3.县级审核。申报主体所在的县（市、区）农业农村部门商有关部门对申报主体及其法人2023年1月1日（2025年度贴息）、2024年1月1日（2026年度贴息）、2025年1月1日（2027年度贴息）以来在社会信用、安全生产、产品质量、缴纳税收、生态环保、涉黑涉恶、金融监管、保障农民工工资、诉讼等方面情况进行核查，申报主体存在以上方面不良记录且未整改的，取消申报资格；已整改的，须由申报主体提供所在地相关主管部门出具的整改完成证明材料。县（市、区）农业农村部门会同财政部门于2026年3月15日（2025年度贴息）、2027年3月15日（2026年度贴息）、2028年3月15日（2027年度贴息）前完成审核，并在“省融信服平台”提交审核意见，将符合条件的项目推荐上报州（市）农业农村部门。
4.州（市）级审核。州（市）农业农村部门会同财政部门，在县级审核通过后于2026年3月25日（2025年度贴息）、2027年3月25日（2026年度贴息）、2028年3月25日（2027年度贴息）前，登录“省融信服平台”对企业申报项目的合法性、合规性、真实性和资料完整性、准确性进行审核，如有必要可进行现场核查和资料查验，提交审核意见，将符合条件的项目推荐上报省农业农村厅。
5.省级审核。省农业农村厅对州（市）农业农村部门汇总申报项目开展初核，于2026年5月10日（2025年度贴息）、2027年5月10日（2026年度贴息）、2028年5月10日（2027年度贴息）前将项目初核情况提交省财政厅复核。为加快兑付申报主体奖补资金，对超过时限未提交省财政厅复核的，省财政厅原则上不予受理。省财政厅按照只减不增原则，委托第三方对省农业农村厅提交的初审情况开展复核，于2026年6月10日（2025年度项目）、2027年6月10日（2026年度项目）、2028年6月10日（2027年度项目）前将项目复核情况反馈省农业农村厅，省农业农村厅按规定程序将项目复核情况进行公示，公示期为5个工作日。对公示有异议的申报主体，由省农业农村厅会同省财政厅调查核实，不符合条件的，不予支持。审核期间，一经发现弄虚作假情况的，不得再申报同类财政补贴资金。
6.项目填报和资金拨付。经公示无异议的项目，由申报主体自公示结束之日起5个工作日内登录农业农村投资项目管理平台 以下简称“投资项目平台”），对获贴息补助项目进行填报（填报资料同申报材料一致）。同时，由省农业农村厅向省财政厅提出资金请拨函，省财政厅根据资金请拨函将奖补资金下达至省农业农村厅，由省农业农村厅直接拨付申报主体。</t>
  </si>
  <si>
    <t>办理流程无时限要求</t>
  </si>
  <si>
    <t>云南省融资信用服务平台https://credit.yn.gov.cn/rxf/</t>
  </si>
  <si>
    <t>单位：昆明市农业农村局。联系人及电话：陈丽佳 0871—64159981</t>
  </si>
  <si>
    <t>云南省2025—2027年度新增设施农业投资项目奖补资金申报</t>
  </si>
  <si>
    <t>采取先建后补的方式，分别对农业经营主体2025年度（2025年1月1日—2025年12月31日）、2026年度（2026年1月1日—2026年12月31日）、2027年度（2027年1月1日—2027年12月31日）当年度内新增符合支持范围的设施农业资产性投资，实际完成投资额0.5亿元（含）—1亿元的，按实际完成投资额的5%给予一次性奖补；实际完成投资额1亿元（含）以上的，按实际完成投资额的10%给予一次性奖补。企业申报的资产性投资不得包括财政资金投入，已获得过财政奖补或支持的项目资产性投资不计入新增资产性投资奖补基数。单个项目最高奖补上限为1000万元。</t>
  </si>
  <si>
    <t>在云南省内开展经营，并围绕提升设施农业高效生产能力，投资建设各类农业产业设施的农业经营主体。
1.种植设施化建设。支持优质育秧温室大棚、种植大棚播种出苗车间、水肥一体化喷滴灌设施、育秧育苗设施设备、智慧温室生产管控系统和智能装备等设施设备形成固定资产投资。
2.养殖设施化建设。支持畜禽适度规模养殖场基础设施建设及配备精准饲喂、环境调控、饲草料收贮加工、动物疫病监测防控、畜禽粪污处理、畜禽产品收集和追溯、病死畜禽无害化处理、数据采集、繁殖辅助，以及智能化、自动化信息系统等设施设备形成固定资产投资。
3.渔业设施化建设。支持工厂化繁育和养殖车间、养殖池塘改造、精准投喂系统、智能化增氧系统、水质监控系统、疫苗自动注射机、自动施药机、捕捞分级设备、物理过滤、生物净化、杀菌消毒、脱气增氧水处理、生态环保网箱、粪污残饵收集、密闭式光生物反应器等设施设备形成固定资产投资。
4.以仓储保鲜和烘干为主的现代物流业设施建设。支持建设具备农产品冷链仓储、产地中转集散、商品化处理、分拨配送等功能的农产品产地冷链集配中心设施设备形成固定资产投资；以及水稻、玉米、小麦为重点的粮食减损绿色烘干设施设备形成固定资产投资。</t>
  </si>
  <si>
    <t>1.申报的项目须手续完备、投资资金已完成支出，已竣工投产使用。
2.申报主体经营行为合法合规，财务管理制度健全，近三年内（2025年度项目时间为2023—2025年、2026年度项目时间为2024—2026年、2027年度项目时间为2025—2027年）在产品质量、社会信用、安全生产（包含消防安全）、缴纳税收、生态环保、金融监管、保障农民工工资、涉黑涉恶、诉讼等方面无不良记录。
3.申请的项目符合资金支持范围，申请主体与资金使用主体必须一致。
4.申请的项目生态环保不达标的，无合法性批准文件、无合法用地手续、项目未开工或开工项目停建、缓建的，申报不予受理。</t>
  </si>
  <si>
    <t>1.申报请示。内容包括项目单位基本情况、项目运营情况、项目总投资、设施农业建设内容及规模、经济和社会预期效益等。申请文件需法定代表人签字、加盖公章。
2.承诺书。经项目单位法定代表人签字盖章的对所提供资料真实性、合法性负责的承诺书。
3.项目申报表。包括《云南省新增设施农业投资奖补项目申报表》、《云南省新增设施农业投资奖补项目绩效目标表》、《云南省新增设施农业投资奖补项目投资构成情况表》、《云南省新增设施农业投资奖补项目投资奖补资金使用计划表》。
4.营运证件。营业执照、税务登记证、组织机构代码证副本或多证合一的营业执照副本；养殖场需提供动物卫生防疫条件合格证复印件。
5.项目可行性研究报告或建设方案。投资项目核准或备案文件，或政府投资项目可研批复文件，以及国土、规划、环保等相关部门审批文件（建设内容必须与申报项目一致）。
6.审计报告。申报2025年度新增设施农业投资项目奖补的，由第三方出具的申报主体2025年度财务报表及审计报告，及2025年1月1日—2025年12月31日项目设施农业固定资产投资专项审计报告。申报2026年度新增设施农业投资项目奖补的，由第三方出具的申报主体2026年度财务报表及审计报告，及2026年1月1日—2026年12月31日项目设施农业固定资产投资专项审计报告。申报2027年度新增设施农业投资项目奖补的，由第三方出具的申报主体2027年度财务报表及审计报告，及2027年1月1日—2027年12月31日项目设施农业固定资产投资专项审计报告。
7.土地相关证明材料。有新增土地的建设项目，需有国土资源部门出具的项目用地预审意见或项目建设用地批准文件的复印件。无新增土地的建设项目，需附原有土地使用证的复印件；租赁土地经营的，必须提供有法律效力的土地租赁经营合同复印件，并注明与原件一致。
8.发票及合同。实际资产性投资的发票和相关合同。</t>
  </si>
  <si>
    <t>1.网上自行申报。符合申报条件的申报主体，自行登陆云南省财政资金支持市场主体综合服务平台“阳光云财一网通”进行注册、申报。按照申报指南要求提交相关材料，所有申报材料均采用原件扫描件形式上传，不需提交书面材料。申报2025年度项目奖补的，申报时间为2026年2月1日—2月15日；申报2026年度项目奖补的，申报时间为2027年2月1日—2月15日；申报2027年度项目奖补的，申报时间为2028年2月1日—2月15日。逾期均不再受理。
2.县级审核。申报主体所在的县（市、区）农业农村部门商有关部门对申报主体及其法人2023年1月1日（2025年度项目）、2024年1月1日（2026年度项目）、2025年1月1日（2027年度项目）以来在产品质量、社会信用、安全生产（包含消防安全）、缴纳税收、生态环保、金融监管、保障农民工工资、涉黑涉恶、诉讼等方面情况进行核查，申报主体存在以上方面不良记录且未整改的，取消申报资格；已整改的，须由申报主体提供所在地相关主管部门出具的整改完成证明材料。会同财政部门于2026年3月5日（2025年度项目）、2027年3月5日（2026年度项目）、2028年3月5日（2026年度项目）前完成审核，并在“阳光云财一网通”提交审核意见，将符合条件的项目推荐上报州（市）农业农村部门。
3.州（市）级审核。州（市）农业农村部门会同财政部门，在县级审核通过后于2026年3月20日（2025年度项目）、2027年3月20日（2026年度项目）、2028年3月20日（2027年度项目）前，登录“阳光云财一网通”平台对企业申报项目的合法性、合规性、真实性和资料完整性、准确性进行审核，如有必要可进行现场核查和资料查验，提交审核意见，将符合条件的项目推荐上报省农业农村厅。
4.省级审核。省农业农村厅对州（市）农业农村部门汇总申报项目开展初核，于2026年5月10日（2025年度项目）、2027年5月10日（2026年度项目）、2028年5月10日（2027年度项目）前将项目初核情况提交省财政厅复核。为加快兑付申报主体奖补资金，对超过时限未提交省财政厅复核的，省财政厅原则上不予受理。省财政厅按照只减不增原则，委托第三方对省农业农村厅提交的初审情况开展复核，于2026年6月10日（2025年度项目）、2027年6月10日（2026年度项目）、2028年6月10日（2027年度项目）前将项目复核情况反馈省农业农村厅，省农业农村厅按规定程序将项目复核情况进行公示，公示期为5个工作日。对公示有异议的申报主体，由省农业农村厅会同省财政厅调查核实，不符合条件的，不予支持。审核期间，一经发现弄虚作假情况的，不得再申报同类财政补贴资金。
5.资金拨付。经公示无异议的项目，由省农业农村厅向省财政厅提出资金请拨函，省财政厅根据资金请拨函将奖补资金下达至省农业农村厅，由省农业农村厅直接拨付申报主体。</t>
  </si>
  <si>
    <t>阳光云财一网通http://czt.yn.gov.cn/ygyc/#/home</t>
  </si>
  <si>
    <t>云南省高原特色农业股权投资基金项目申报</t>
  </si>
  <si>
    <t>《云南省高原特色农业股权投资基金管理暂行办法》、《云南省农业农村厅办公室关于组织开展2026年云南省高原特色农业股权投资基金项目征集工作的通知》</t>
  </si>
  <si>
    <t>省农业基金规模30.01亿元及以，围绕粮食、茶叶、花卉、蔬菜（含食用菌）、水果、坚果、咖啡、中药材、牛羊、生猪、乡村旅游、烟草、蔗糖、天然橡胶“1+10+3”重点产业，以及林下经济、干热河谷开发、农业科技等其他特定细分领域的农业社会化服务优质项目开展综合性、区域性投资，支持高原特色农业重点产业高质量发展。</t>
  </si>
  <si>
    <t>确有资金需求、符合申报条件且有基金申报意愿的主体</t>
  </si>
  <si>
    <t>《云南省高原特色农业股权投资基金管理暂行办法》自2025年8月1日起施行</t>
  </si>
  <si>
    <t>1.符合《云南省高原特色农业股权投资基金管理暂行办法》及相关政策规定要求;
2.申报项目以高原特色农业“1+10+3+N”重点产业，以及林下经济、干热河谷农业开发、“九湖”流域农业面源污染治理、设施农业提升等领域为重点，应具备一定资源或技术优势，能够带动当地产业发展、农业增效、农民增收，且具备股权投资的基本条件;
3.申报项目基金需求一般不低于1000万元;
4.申报项目应符合国家产业及环保政策，契合地区高原特色农业发展规划，商业模式清晰，市场前景良好，投资期内预期收益不低于《云南省高原特色农业股权投资基金管理暂行办法》规定的省农业基金门槛收益率;
5.申报项目应具有清晰明确的基金投资及退出计划;
6.申报项目相关主体愿意按照基金投资相关规定配合开展尽职调查和投后管理等工作。</t>
  </si>
  <si>
    <t>填报相关信息表(详见文件要求）</t>
  </si>
  <si>
    <t>1.省农业基金储备项目申报按照自愿原则，确有资金需求、符合申报条件且有基金申报意愿的主体填报相关信息表(详见附件)并报送至县(市、区)农业农村局后，逐级审核并汇总上报。相关主体也可通过公开网络填报方式，通过“云南省高原特色农业股权投资基金项目申报入口(http://www.ynjkjt.com/html/yewubankuai/zhengfutouzijijin/)提交申报材料；
2.项目推荐及立项。省农业农村厅、省林草局牵头，会同省金控集团，从云南省高原特色农业重点项目库中择优推荐项目至省农业基金管理机构，由省农业基金管理机构筛选后组织立项。省农业基金管理机构及子基金管理机构、子基金社会出资方、金融机构及行业专家等可积极推荐项目；
3.组织尽职调查。省农业基金管理机构对立项后的直接投资项目组织开展尽职调查；
4.提出投资建议。省农业基金管理机构根据尽职调查结果形成投资建议书，对投资金额、投资模式、投资期限、退出方案等提出投资建议；
5.开展投资决策。省农业基金管理机构组织召开省农业基金投资决策委员会会议，对直接投资项目作出投资决策；
6.组织投资实施。省农业基金管理机构组织省农业基金与相关合作方签署有关投资协议，并按约定拨付资金，办理相关手续；
7.开展投后管理。由省农业基金管理机构按照有关投资协议开展直接投资项目投后管理工作。</t>
  </si>
  <si>
    <t>具体办结时限根据文件要求执行</t>
  </si>
  <si>
    <t>云南省高原特色农业股权投资基金项目申报入口(http://www.ynjkjt.com/html/yewubankuai/zhengfutouzijijin/)</t>
  </si>
  <si>
    <t>市商务局</t>
  </si>
  <si>
    <t>昆明市加快总部经济和楼宇经济发展政策措施</t>
  </si>
  <si>
    <r>
      <rPr>
        <sz val="10"/>
        <color theme="1"/>
        <rFont val="微软雅黑"/>
        <charset val="134"/>
      </rPr>
      <t>昆明市人民政府关于印发昆明市加快总部经济和楼宇经济发展政策措施的通知（昆政发〔</t>
    </r>
    <r>
      <rPr>
        <sz val="10"/>
        <rFont val="微软雅黑"/>
        <charset val="0"/>
      </rPr>
      <t>2022</t>
    </r>
    <r>
      <rPr>
        <sz val="10"/>
        <rFont val="微软雅黑"/>
        <charset val="134"/>
      </rPr>
      <t>〕</t>
    </r>
    <r>
      <rPr>
        <sz val="10"/>
        <rFont val="微软雅黑"/>
        <charset val="0"/>
      </rPr>
      <t>22</t>
    </r>
    <r>
      <rPr>
        <sz val="10"/>
        <rFont val="微软雅黑"/>
        <charset val="134"/>
      </rPr>
      <t>号）</t>
    </r>
  </si>
  <si>
    <t>积极吸引国内外大型企业来昆设立企业总部，对符合奖补条件的综合型（区域型）总部、功能型总部、创新型总部和直接认定总部企业给与相应奖补，推进全市总部经济高质量发展。鼓励楼宇自持及自主招商、打造高品质高贡献楼宇、打造特色楼宇及平台经济、鼓励楼宇去库存，对符合相应条件的昆明市域范围楼宇相关企业给与奖补。</t>
  </si>
  <si>
    <t>昆明市域范围内总部企业、楼宇相关企业</t>
  </si>
  <si>
    <r>
      <rPr>
        <sz val="10"/>
        <color theme="1"/>
        <rFont val="微软雅黑"/>
        <charset val="0"/>
      </rPr>
      <t>2022</t>
    </r>
    <r>
      <rPr>
        <sz val="10"/>
        <rFont val="微软雅黑"/>
        <charset val="134"/>
      </rPr>
      <t>年</t>
    </r>
    <r>
      <rPr>
        <sz val="10"/>
        <rFont val="微软雅黑"/>
        <charset val="0"/>
      </rPr>
      <t>11</t>
    </r>
    <r>
      <rPr>
        <sz val="10"/>
        <rFont val="微软雅黑"/>
        <charset val="134"/>
      </rPr>
      <t>月</t>
    </r>
    <r>
      <rPr>
        <sz val="10"/>
        <rFont val="微软雅黑"/>
        <charset val="0"/>
      </rPr>
      <t>17</t>
    </r>
    <r>
      <rPr>
        <sz val="10"/>
        <rFont val="微软雅黑"/>
        <charset val="134"/>
      </rPr>
      <t>日</t>
    </r>
    <r>
      <rPr>
        <sz val="10"/>
        <rFont val="微软雅黑"/>
        <charset val="0"/>
      </rPr>
      <t>—2026</t>
    </r>
    <r>
      <rPr>
        <sz val="10"/>
        <rFont val="微软雅黑"/>
        <charset val="134"/>
      </rPr>
      <t>年</t>
    </r>
    <r>
      <rPr>
        <sz val="10"/>
        <rFont val="微软雅黑"/>
        <charset val="0"/>
      </rPr>
      <t>12</t>
    </r>
    <r>
      <rPr>
        <sz val="10"/>
        <rFont val="微软雅黑"/>
        <charset val="134"/>
      </rPr>
      <t>月</t>
    </r>
    <r>
      <rPr>
        <sz val="10"/>
        <rFont val="微软雅黑"/>
        <charset val="0"/>
      </rPr>
      <t>31</t>
    </r>
    <r>
      <rPr>
        <sz val="10"/>
        <rFont val="微软雅黑"/>
        <charset val="134"/>
      </rPr>
      <t>日</t>
    </r>
  </si>
  <si>
    <r>
      <rPr>
        <sz val="10"/>
        <color theme="1"/>
        <rFont val="微软雅黑"/>
        <charset val="134"/>
      </rPr>
      <t>1.</t>
    </r>
    <r>
      <rPr>
        <sz val="10"/>
        <rFont val="微软雅黑"/>
        <charset val="134"/>
      </rPr>
      <t>当年或上一年度新认定的总部企业；</t>
    </r>
    <r>
      <rPr>
        <sz val="10"/>
        <rFont val="微软雅黑"/>
        <charset val="0"/>
      </rPr>
      <t xml:space="preserve">
2.</t>
    </r>
    <r>
      <rPr>
        <sz val="10"/>
        <rFont val="微软雅黑"/>
        <charset val="134"/>
      </rPr>
      <t>符合《昆明市加快总部经济发展的政策措施》中第七条、第八条、第十条、第十五条申报条件的已认定总部企业；</t>
    </r>
    <r>
      <rPr>
        <sz val="10"/>
        <rFont val="微软雅黑"/>
        <charset val="0"/>
      </rPr>
      <t xml:space="preserve">
3.</t>
    </r>
    <r>
      <rPr>
        <sz val="10"/>
        <rFont val="微软雅黑"/>
        <charset val="134"/>
      </rPr>
      <t>上一年度经考核认定的保有税收千万元、亿元楼宇运营管理企业；</t>
    </r>
    <r>
      <rPr>
        <sz val="10"/>
        <rFont val="微软雅黑"/>
        <charset val="0"/>
      </rPr>
      <t xml:space="preserve">
4.</t>
    </r>
    <r>
      <rPr>
        <sz val="10"/>
        <rFont val="微软雅黑"/>
        <charset val="134"/>
      </rPr>
      <t>上一年度经考核认定的保有税收千万元、亿元楼宇购买方、租赁方；</t>
    </r>
    <r>
      <rPr>
        <sz val="10"/>
        <rFont val="微软雅黑"/>
        <charset val="0"/>
      </rPr>
      <t xml:space="preserve">
5.</t>
    </r>
    <r>
      <rPr>
        <sz val="10"/>
        <rFont val="微软雅黑"/>
        <charset val="134"/>
      </rPr>
      <t>入驻楼宇通过平台销售并纳入统计的互联网平台运营企业。</t>
    </r>
  </si>
  <si>
    <t>总部企业奖补：
（一）共性材料:
1.《昆明市新认定总部企业基本情况表》；
2.《昆明市新认定总部企业支持政策奖补申请表》；
3.营业执照；
4.公司章程；
5.在市场监督管理局网站打印并加盖企业公章的总部企业及下属关联企业工商情况登记表（标有其全部股东、投资人的名称、投资金额、持股比例信息）；
6.总部企业及关联企业经审计的上一年度财务报告和纳税申报表；
7.总部企业及关联企业上一年度《企业所得税年纳税申报表》及完税凭证。
8.《承诺书》。
（二）个性材料：具体申报材料详见当年度申报通知附件《昆明市总部（楼宇）经济支持政策奖补资金申报指南》。
楼宇经济奖补：
（一）共性材料：
1.《昆明市楼宇支持政策奖补申请表》；
2.《昆明市楼宇入驻企业信息表》；
3.楼宇支持政策奖励申报主体为楼宇的实际运营管理企业、楼宇购买方和租赁方以及相关平台运营企业；
注：由楼宇所有权人自行运营管理的，出具权属证明；由第三方机构运营管理的，出具其与楼宇所有权人签署的运营管理协议，并经所有权人确认由其作为支持政策的申报主体；
4.楼宇支持政策奖励申报主体营业执照；
5.楼宇申报主体2022年经审计的会计报表；
6.由开发商或楼宇物管提供的楼宇的房屋面积测量报告（包含具体每户的数据）；
7.楼宇管理的相关制度和标准；
8.楼宇入驻企业工商营业执照、入驻协议、入驻费用支付凭证；
9.《承诺书》。
（二）个性材料：具体申报材料详见当年度申报通知附件《昆明市总部（楼宇）经济支持政策奖补资金申报指南》。</t>
  </si>
  <si>
    <r>
      <rPr>
        <sz val="10"/>
        <color theme="1"/>
        <rFont val="微软雅黑"/>
        <charset val="134"/>
      </rPr>
      <t>线上：云南省财政资金支持市场主体综合服务平台（阳光云财一网通，网址</t>
    </r>
    <r>
      <rPr>
        <sz val="10"/>
        <rFont val="微软雅黑"/>
        <charset val="0"/>
      </rPr>
      <t>https://czt.yn.gov.cn/ygyc/</t>
    </r>
    <r>
      <rPr>
        <sz val="10"/>
        <rFont val="微软雅黑"/>
        <charset val="134"/>
      </rPr>
      <t>）</t>
    </r>
  </si>
  <si>
    <t>每年组织申报</t>
  </si>
  <si>
    <t>产业政策</t>
  </si>
  <si>
    <t>http://222.172.224.40:8080</t>
  </si>
  <si>
    <r>
      <rPr>
        <sz val="10"/>
        <color theme="1"/>
        <rFont val="微软雅黑"/>
        <charset val="134"/>
      </rPr>
      <t>单位：昆明市商务局</t>
    </r>
    <r>
      <rPr>
        <sz val="10"/>
        <rFont val="微软雅黑"/>
        <charset val="134"/>
      </rPr>
      <t xml:space="preserve">
联系人及电话：王剑锐，0871-63123376</t>
    </r>
  </si>
  <si>
    <t>市卫生健康委</t>
  </si>
  <si>
    <t>二级以下医疗机构设置审批与执业登记“两证合一”</t>
  </si>
  <si>
    <r>
      <rPr>
        <sz val="10"/>
        <color theme="1"/>
        <rFont val="微软雅黑"/>
        <charset val="134"/>
      </rPr>
      <t>《关于进一步改革完善医疗机构、医师审批工作的通知》（国卫医发〔</t>
    </r>
    <r>
      <rPr>
        <sz val="10"/>
        <rFont val="微软雅黑"/>
        <charset val="0"/>
      </rPr>
      <t>2018</t>
    </r>
    <r>
      <rPr>
        <sz val="10"/>
        <rFont val="微软雅黑"/>
        <charset val="134"/>
      </rPr>
      <t>〕</t>
    </r>
    <r>
      <rPr>
        <sz val="10"/>
        <rFont val="微软雅黑"/>
        <charset val="0"/>
      </rPr>
      <t>19</t>
    </r>
    <r>
      <rPr>
        <sz val="10"/>
        <rFont val="微软雅黑"/>
        <charset val="134"/>
      </rPr>
      <t>号）</t>
    </r>
  </si>
  <si>
    <r>
      <rPr>
        <sz val="10"/>
        <color theme="1"/>
        <rFont val="微软雅黑"/>
        <charset val="134"/>
      </rPr>
      <t>设置审批与执业登记</t>
    </r>
    <r>
      <rPr>
        <sz val="10"/>
        <rFont val="微软雅黑"/>
        <charset val="0"/>
      </rPr>
      <t>“</t>
    </r>
    <r>
      <rPr>
        <sz val="10"/>
        <rFont val="微软雅黑"/>
        <charset val="134"/>
      </rPr>
      <t>两证合一</t>
    </r>
    <r>
      <rPr>
        <sz val="10"/>
        <rFont val="微软雅黑"/>
        <charset val="0"/>
      </rPr>
      <t>”</t>
    </r>
  </si>
  <si>
    <t>二级以下医疗机构</t>
  </si>
  <si>
    <r>
      <rPr>
        <sz val="10"/>
        <color theme="1"/>
        <rFont val="微软雅黑"/>
        <charset val="0"/>
      </rPr>
      <t>2018</t>
    </r>
    <r>
      <rPr>
        <sz val="10"/>
        <rFont val="微软雅黑"/>
        <charset val="134"/>
      </rPr>
      <t>年</t>
    </r>
    <r>
      <rPr>
        <sz val="10"/>
        <rFont val="微软雅黑"/>
        <charset val="0"/>
      </rPr>
      <t>6</t>
    </r>
    <r>
      <rPr>
        <sz val="10"/>
        <rFont val="微软雅黑"/>
        <charset val="134"/>
      </rPr>
      <t>月</t>
    </r>
    <r>
      <rPr>
        <sz val="10"/>
        <rFont val="微软雅黑"/>
        <charset val="0"/>
      </rPr>
      <t>—</t>
    </r>
    <r>
      <rPr>
        <sz val="10"/>
        <rFont val="微软雅黑"/>
        <charset val="134"/>
      </rPr>
      <t>长期有效</t>
    </r>
  </si>
  <si>
    <t>除三级医院、三级妇幼保健院、急救中心、急救站、临床检验中心、中外合资合作医疗机构、港澳台独资医疗机构外，举办的其它医疗机构。</t>
  </si>
  <si>
    <t>符合条件的医疗机构免申即享，无需提交申报材料。</t>
  </si>
  <si>
    <r>
      <rPr>
        <sz val="10"/>
        <color theme="1"/>
        <rFont val="微软雅黑"/>
        <charset val="134"/>
      </rPr>
      <t>1.</t>
    </r>
    <r>
      <rPr>
        <sz val="10"/>
        <rFont val="微软雅黑"/>
        <charset val="134"/>
      </rPr>
      <t>线上：省政务服务网</t>
    </r>
    <r>
      <rPr>
        <sz val="10"/>
        <rFont val="微软雅黑"/>
        <charset val="0"/>
      </rPr>
      <t xml:space="preserve">
2.</t>
    </r>
    <r>
      <rPr>
        <sz val="10"/>
        <rFont val="微软雅黑"/>
        <charset val="134"/>
      </rPr>
      <t>线下：昆明市政务服务中心</t>
    </r>
    <r>
      <rPr>
        <sz val="10"/>
        <rFont val="微软雅黑"/>
        <charset val="0"/>
      </rPr>
      <t>“</t>
    </r>
    <r>
      <rPr>
        <sz val="10"/>
        <rFont val="微软雅黑"/>
        <charset val="134"/>
      </rPr>
      <t>惠企服务专区</t>
    </r>
    <r>
      <rPr>
        <sz val="10"/>
        <rFont val="微软雅黑"/>
        <charset val="0"/>
      </rPr>
      <t>”</t>
    </r>
  </si>
  <si>
    <r>
      <rPr>
        <sz val="10"/>
        <color theme="1"/>
        <rFont val="微软雅黑"/>
        <charset val="134"/>
      </rPr>
      <t>4</t>
    </r>
    <r>
      <rPr>
        <sz val="10"/>
        <rFont val="微软雅黑"/>
        <charset val="134"/>
      </rPr>
      <t>个工作日（不含现场勘验、专家评审、公示时间）</t>
    </r>
  </si>
  <si>
    <t>鼓励社会办医</t>
  </si>
  <si>
    <t>http://wsjkw.km.gov.cn</t>
  </si>
  <si>
    <t>单位：昆明市卫生健康委员会
联系人及电话：王家勇，0871-63130703</t>
  </si>
  <si>
    <t>市消防救援局</t>
  </si>
  <si>
    <t>公共聚集场所投入使用营业前消防安全检查</t>
  </si>
  <si>
    <r>
      <rPr>
        <sz val="10"/>
        <color theme="1"/>
        <rFont val="微软雅黑"/>
        <charset val="134"/>
      </rPr>
      <t>《昆明市消防救援支队关于印发</t>
    </r>
    <r>
      <rPr>
        <sz val="10"/>
        <rFont val="微软雅黑"/>
        <charset val="0"/>
      </rPr>
      <t>&lt;</t>
    </r>
    <r>
      <rPr>
        <sz val="10"/>
        <rFont val="微软雅黑"/>
        <charset val="134"/>
      </rPr>
      <t>昆明市</t>
    </r>
    <r>
      <rPr>
        <sz val="10"/>
        <rFont val="微软雅黑"/>
        <charset val="0"/>
      </rPr>
      <t>“</t>
    </r>
    <r>
      <rPr>
        <sz val="10"/>
        <rFont val="微软雅黑"/>
        <charset val="134"/>
      </rPr>
      <t>高效办成一件事</t>
    </r>
    <r>
      <rPr>
        <sz val="10"/>
        <rFont val="微软雅黑"/>
        <charset val="0"/>
      </rPr>
      <t>”</t>
    </r>
    <r>
      <rPr>
        <sz val="10"/>
        <rFont val="微软雅黑"/>
        <charset val="134"/>
      </rPr>
      <t>重点事项清单管理及常态化推进工作方案</t>
    </r>
    <r>
      <rPr>
        <sz val="10"/>
        <rFont val="微软雅黑"/>
        <charset val="0"/>
      </rPr>
      <t>&gt;</t>
    </r>
    <r>
      <rPr>
        <sz val="10"/>
        <rFont val="微软雅黑"/>
        <charset val="134"/>
      </rPr>
      <t>的通知》（昆消函〔</t>
    </r>
    <r>
      <rPr>
        <sz val="10"/>
        <rFont val="微软雅黑"/>
        <charset val="0"/>
      </rPr>
      <t>2024</t>
    </r>
    <r>
      <rPr>
        <sz val="10"/>
        <rFont val="微软雅黑"/>
        <charset val="134"/>
      </rPr>
      <t>〕</t>
    </r>
    <r>
      <rPr>
        <sz val="10"/>
        <rFont val="微软雅黑"/>
        <charset val="0"/>
      </rPr>
      <t>88</t>
    </r>
    <r>
      <rPr>
        <sz val="10"/>
        <rFont val="微软雅黑"/>
        <charset val="134"/>
      </rPr>
      <t>号）</t>
    </r>
  </si>
  <si>
    <t>公众聚集场所投入使用营业前消防安全检查</t>
  </si>
  <si>
    <t>公众聚集场所</t>
  </si>
  <si>
    <r>
      <rPr>
        <sz val="10"/>
        <color theme="1"/>
        <rFont val="微软雅黑"/>
        <charset val="0"/>
      </rPr>
      <t>2024</t>
    </r>
    <r>
      <rPr>
        <sz val="10"/>
        <rFont val="微软雅黑"/>
        <charset val="134"/>
      </rPr>
      <t>年</t>
    </r>
    <r>
      <rPr>
        <sz val="10"/>
        <rFont val="微软雅黑"/>
        <charset val="0"/>
      </rPr>
      <t>5</t>
    </r>
    <r>
      <rPr>
        <sz val="10"/>
        <rFont val="微软雅黑"/>
        <charset val="134"/>
      </rPr>
      <t>月</t>
    </r>
    <r>
      <rPr>
        <sz val="10"/>
        <rFont val="微软雅黑"/>
        <charset val="0"/>
      </rPr>
      <t>23</t>
    </r>
    <r>
      <rPr>
        <sz val="10"/>
        <rFont val="微软雅黑"/>
        <charset val="134"/>
      </rPr>
      <t>日起</t>
    </r>
  </si>
  <si>
    <r>
      <rPr>
        <sz val="10"/>
        <color theme="1"/>
        <rFont val="微软雅黑"/>
        <charset val="0"/>
      </rPr>
      <t>1.</t>
    </r>
    <r>
      <rPr>
        <sz val="10"/>
        <rFont val="微软雅黑"/>
        <charset val="134"/>
      </rPr>
      <t>告知承诺办事指南；</t>
    </r>
    <r>
      <rPr>
        <sz val="10"/>
        <rFont val="微软雅黑"/>
        <charset val="0"/>
      </rPr>
      <t xml:space="preserve">
2.</t>
    </r>
    <r>
      <rPr>
        <sz val="10"/>
        <rFont val="微软雅黑"/>
        <charset val="134"/>
      </rPr>
      <t>不采用告知承诺办事指南。</t>
    </r>
  </si>
  <si>
    <r>
      <rPr>
        <sz val="10"/>
        <color theme="1"/>
        <rFont val="微软雅黑"/>
        <charset val="134"/>
      </rPr>
      <t>1.</t>
    </r>
    <r>
      <rPr>
        <sz val="10"/>
        <rFont val="微软雅黑"/>
        <charset val="134"/>
      </rPr>
      <t>线上：消防在线政务服务平台</t>
    </r>
    <r>
      <rPr>
        <sz val="10"/>
        <rFont val="微软雅黑"/>
        <charset val="0"/>
      </rPr>
      <t xml:space="preserve">
2.</t>
    </r>
    <r>
      <rPr>
        <sz val="10"/>
        <rFont val="微软雅黑"/>
        <charset val="134"/>
      </rPr>
      <t>线下：消防业务受理窗口或者消防在线政务服务平台</t>
    </r>
  </si>
  <si>
    <r>
      <rPr>
        <sz val="10"/>
        <color theme="1"/>
        <rFont val="微软雅黑"/>
        <charset val="134"/>
      </rPr>
      <t>1.</t>
    </r>
    <r>
      <rPr>
        <sz val="10"/>
        <rFont val="微软雅黑"/>
        <charset val="134"/>
      </rPr>
      <t>告知承诺办理，一个工作日内办结。</t>
    </r>
    <r>
      <rPr>
        <sz val="10"/>
        <rFont val="微软雅黑"/>
        <charset val="0"/>
      </rPr>
      <t xml:space="preserve">
2.</t>
    </r>
    <r>
      <rPr>
        <sz val="10"/>
        <rFont val="微软雅黑"/>
        <charset val="134"/>
      </rPr>
      <t>不采用告知承诺办理，自受理申请之日起</t>
    </r>
    <r>
      <rPr>
        <sz val="10"/>
        <rFont val="微软雅黑"/>
        <charset val="0"/>
      </rPr>
      <t>10</t>
    </r>
    <r>
      <rPr>
        <sz val="10"/>
        <rFont val="微软雅黑"/>
        <charset val="134"/>
      </rPr>
      <t>个工作日内，按照《公众聚集场所投入使用、营业消防安全检查规则》对该场所进行检查，自检查之日起</t>
    </r>
    <r>
      <rPr>
        <sz val="10"/>
        <rFont val="微软雅黑"/>
        <charset val="0"/>
      </rPr>
      <t>3</t>
    </r>
    <r>
      <rPr>
        <sz val="10"/>
        <rFont val="微软雅黑"/>
        <charset val="134"/>
      </rPr>
      <t>个工作日内作出决定。</t>
    </r>
  </si>
  <si>
    <r>
      <rPr>
        <sz val="10"/>
        <color theme="1"/>
        <rFont val="微软雅黑"/>
        <charset val="134"/>
      </rPr>
      <t>备注：根据《昆明市</t>
    </r>
    <r>
      <rPr>
        <sz val="10"/>
        <rFont val="微软雅黑"/>
        <charset val="0"/>
      </rPr>
      <t>“</t>
    </r>
    <r>
      <rPr>
        <sz val="10"/>
        <rFont val="微软雅黑"/>
        <charset val="134"/>
      </rPr>
      <t>高效办成一件事</t>
    </r>
    <r>
      <rPr>
        <sz val="10"/>
        <rFont val="微软雅黑"/>
        <charset val="0"/>
      </rPr>
      <t>”2024</t>
    </r>
    <r>
      <rPr>
        <sz val="10"/>
        <rFont val="微软雅黑"/>
        <charset val="134"/>
      </rPr>
      <t>年度重点事项清单》的通知（昆政务笺〔</t>
    </r>
    <r>
      <rPr>
        <sz val="10"/>
        <rFont val="微软雅黑"/>
        <charset val="0"/>
      </rPr>
      <t>2024</t>
    </r>
    <r>
      <rPr>
        <sz val="10"/>
        <rFont val="微软雅黑"/>
        <charset val="134"/>
      </rPr>
      <t>〕</t>
    </r>
    <r>
      <rPr>
        <sz val="10"/>
        <rFont val="微软雅黑"/>
        <charset val="0"/>
      </rPr>
      <t>19</t>
    </r>
    <r>
      <rPr>
        <sz val="10"/>
        <rFont val="微软雅黑"/>
        <charset val="134"/>
      </rPr>
      <t>号），消防救援机构是责任单位，办理公众聚集场所投入使用、营业前消防安全检查。</t>
    </r>
  </si>
  <si>
    <r>
      <rPr>
        <sz val="10"/>
        <color theme="1"/>
        <rFont val="微软雅黑"/>
        <charset val="134"/>
      </rPr>
      <t>单位：昆明市消防救援局及各县市区消防救援机构</t>
    </r>
    <r>
      <rPr>
        <sz val="10"/>
        <rFont val="微软雅黑"/>
        <charset val="134"/>
      </rPr>
      <t xml:space="preserve">
联系电话：0871-65840389</t>
    </r>
  </si>
  <si>
    <t>市国动办</t>
  </si>
  <si>
    <t>免予征收人防易地建设费</t>
  </si>
  <si>
    <r>
      <rPr>
        <sz val="10"/>
        <color theme="1"/>
        <rFont val="微软雅黑"/>
        <charset val="134"/>
      </rPr>
      <t>《云南省物价局</t>
    </r>
    <r>
      <rPr>
        <sz val="10"/>
        <rFont val="微软雅黑"/>
        <charset val="0"/>
      </rPr>
      <t xml:space="preserve"> </t>
    </r>
    <r>
      <rPr>
        <sz val="10"/>
        <rFont val="微软雅黑"/>
        <charset val="134"/>
      </rPr>
      <t>云南省财政厅</t>
    </r>
    <r>
      <rPr>
        <sz val="10"/>
        <rFont val="微软雅黑"/>
        <charset val="0"/>
      </rPr>
      <t xml:space="preserve"> </t>
    </r>
    <r>
      <rPr>
        <sz val="10"/>
        <rFont val="微软雅黑"/>
        <charset val="134"/>
      </rPr>
      <t>云南省人民防空办公室关于调整我省防空地下室易地建设收费有关问题的通知》（云价综合【</t>
    </r>
    <r>
      <rPr>
        <sz val="10"/>
        <rFont val="微软雅黑"/>
        <charset val="0"/>
      </rPr>
      <t>2014</t>
    </r>
    <r>
      <rPr>
        <sz val="10"/>
        <rFont val="微软雅黑"/>
        <charset val="134"/>
      </rPr>
      <t>】</t>
    </r>
    <r>
      <rPr>
        <sz val="10"/>
        <rFont val="微软雅黑"/>
        <charset val="0"/>
      </rPr>
      <t>42</t>
    </r>
    <r>
      <rPr>
        <sz val="10"/>
        <rFont val="微软雅黑"/>
        <charset val="134"/>
      </rPr>
      <t>号）</t>
    </r>
  </si>
  <si>
    <t>工程建设单位</t>
  </si>
  <si>
    <r>
      <rPr>
        <sz val="10"/>
        <color theme="1"/>
        <rFont val="微软雅黑"/>
        <charset val="0"/>
      </rPr>
      <t>2014</t>
    </r>
    <r>
      <rPr>
        <sz val="10"/>
        <rFont val="微软雅黑"/>
        <charset val="134"/>
      </rPr>
      <t>年</t>
    </r>
    <r>
      <rPr>
        <sz val="10"/>
        <rFont val="微软雅黑"/>
        <charset val="0"/>
      </rPr>
      <t>7</t>
    </r>
    <r>
      <rPr>
        <sz val="10"/>
        <rFont val="微软雅黑"/>
        <charset val="134"/>
      </rPr>
      <t>月</t>
    </r>
    <r>
      <rPr>
        <sz val="10"/>
        <rFont val="微软雅黑"/>
        <charset val="0"/>
      </rPr>
      <t>14</t>
    </r>
    <r>
      <rPr>
        <sz val="10"/>
        <rFont val="微软雅黑"/>
        <charset val="134"/>
      </rPr>
      <t>日起至新政策出台</t>
    </r>
  </si>
  <si>
    <r>
      <rPr>
        <sz val="10"/>
        <color theme="1"/>
        <rFont val="微软雅黑"/>
        <charset val="134"/>
      </rPr>
      <t>下列民用建筑项目确因地质、地形、施工条件之一限制不宜修建防空地下室的，需项目业主单位提出易地建设申请，经人防部门批准后，可免予征收人防易地建设费：（一）新建</t>
    </r>
    <r>
      <rPr>
        <sz val="10"/>
        <rFont val="微软雅黑"/>
        <charset val="0"/>
      </rPr>
      <t>10</t>
    </r>
    <r>
      <rPr>
        <sz val="10"/>
        <rFont val="微软雅黑"/>
        <charset val="134"/>
      </rPr>
      <t>层（含）以上的民用建筑，按照地面首层建筑面积修建了防空地下室的，人防部门不得再收取防空地下室易地建设费；（二）由政府规划并享受优惠政策的廉租住房、公共租赁住房、经济适用住房、棚户区改造房等保障性安居工程项目予以免收；（三）福利院（敬老院、养老院）及为残疾人修建的生活服务设施等民用建筑，予以免收；（四）校安工程建设项目，予以免收；（五）因遭受水灾、火灾和其他不可抗拒的灾害造成损坏后按原面积修复的民用建筑，予以免收；（六）临时民用建筑和不增加面积的危房翻新改造商品住宅项目，予以免收；（七）在国家或省规定的各类人民防空重点城市规划区内，农民新建、翻建自用住房的，予以免收。除上述规定及国家规定的减免项目外，任何部门和个人不得批准减免防空地下室易地建设费。</t>
    </r>
  </si>
  <si>
    <r>
      <rPr>
        <sz val="10"/>
        <color theme="1"/>
        <rFont val="微软雅黑"/>
        <charset val="0"/>
      </rPr>
      <t>1.</t>
    </r>
    <r>
      <rPr>
        <sz val="10"/>
        <rFont val="微软雅黑"/>
        <charset val="134"/>
      </rPr>
      <t>人防工程建设项目申请表；</t>
    </r>
    <r>
      <rPr>
        <sz val="10"/>
        <rFont val="微软雅黑"/>
        <charset val="0"/>
      </rPr>
      <t xml:space="preserve">
2.</t>
    </r>
    <r>
      <rPr>
        <sz val="10"/>
        <rFont val="微软雅黑"/>
        <charset val="134"/>
      </rPr>
      <t>项目立项批复或投资项目备案证；</t>
    </r>
    <r>
      <rPr>
        <sz val="10"/>
        <rFont val="微软雅黑"/>
        <charset val="0"/>
      </rPr>
      <t xml:space="preserve">
3.</t>
    </r>
    <r>
      <rPr>
        <sz val="10"/>
        <rFont val="微软雅黑"/>
        <charset val="134"/>
      </rPr>
      <t>《国有土地使用证》及宗地图；</t>
    </r>
    <r>
      <rPr>
        <sz val="10"/>
        <rFont val="微软雅黑"/>
        <charset val="0"/>
      </rPr>
      <t xml:space="preserve">
4.</t>
    </r>
    <r>
      <rPr>
        <sz val="10"/>
        <rFont val="微软雅黑"/>
        <charset val="134"/>
      </rPr>
      <t>项目建筑方案图一套及易地建设依据（包括设计说明、地质勘察报告和勘察设计单位出具的易地建设条件证明文件、周边建筑物说明、地下管网说明）；</t>
    </r>
    <r>
      <rPr>
        <sz val="10"/>
        <rFont val="微软雅黑"/>
        <charset val="0"/>
      </rPr>
      <t xml:space="preserve">
4.</t>
    </r>
    <r>
      <rPr>
        <sz val="10"/>
        <rFont val="微软雅黑"/>
        <charset val="134"/>
      </rPr>
      <t>营业执照或组织机构代码证；</t>
    </r>
    <r>
      <rPr>
        <sz val="10"/>
        <rFont val="微软雅黑"/>
        <charset val="0"/>
      </rPr>
      <t xml:space="preserve">
5.</t>
    </r>
    <r>
      <rPr>
        <sz val="10"/>
        <rFont val="微软雅黑"/>
        <charset val="134"/>
      </rPr>
      <t>法人身份证明材料；</t>
    </r>
    <r>
      <rPr>
        <sz val="10"/>
        <rFont val="微软雅黑"/>
        <charset val="0"/>
      </rPr>
      <t xml:space="preserve">
6.</t>
    </r>
    <r>
      <rPr>
        <sz val="10"/>
        <rFont val="微软雅黑"/>
        <charset val="134"/>
      </rPr>
      <t>授权委托书；</t>
    </r>
    <r>
      <rPr>
        <sz val="10"/>
        <rFont val="微软雅黑"/>
        <charset val="0"/>
      </rPr>
      <t xml:space="preserve">
7.</t>
    </r>
    <r>
      <rPr>
        <sz val="10"/>
        <rFont val="微软雅黑"/>
        <charset val="134"/>
      </rPr>
      <t>个人身份证。</t>
    </r>
  </si>
  <si>
    <t>由建设单位通过“云南省工程建设项目管理系统”向本辖区人防椎管部门申报
线上申报网址：https://zwfw.yn.cegn.cn/
线下办理地址：昆明市呈贡区锦绣大街1号市级行政中心四号楼5楼，可乘地铁1号线至市级行政中心清风站</t>
  </si>
  <si>
    <r>
      <rPr>
        <sz val="10"/>
        <color theme="1"/>
        <rFont val="微软雅黑"/>
        <charset val="134"/>
      </rPr>
      <t>1</t>
    </r>
    <r>
      <rPr>
        <sz val="10"/>
        <rFont val="微软雅黑"/>
        <charset val="134"/>
      </rPr>
      <t>个工作日</t>
    </r>
  </si>
  <si>
    <t>减税降费</t>
  </si>
  <si>
    <t>https://gdb.km.gov.cn/c/2023-10-16/4784467.shtml</t>
  </si>
  <si>
    <t>单位：昆明市人民政府国防动员公室
联系人及电话：亢红卫 0871-63615111</t>
  </si>
  <si>
    <t>防空地下室易地建设费减免</t>
  </si>
  <si>
    <r>
      <rPr>
        <sz val="10"/>
        <color theme="1"/>
        <rFont val="微软雅黑"/>
        <charset val="134"/>
      </rPr>
      <t>《云南省发展和改革委员会云南省财政厅关于降低特种设备检验检测费等</t>
    </r>
    <r>
      <rPr>
        <sz val="10"/>
        <rFont val="微软雅黑"/>
        <charset val="0"/>
      </rPr>
      <t>6</t>
    </r>
    <r>
      <rPr>
        <sz val="10"/>
        <rFont val="微软雅黑"/>
        <charset val="134"/>
      </rPr>
      <t>项行政事业性收费标准整改工作的通知》（云发改物价【</t>
    </r>
    <r>
      <rPr>
        <sz val="10"/>
        <rFont val="微软雅黑"/>
        <charset val="0"/>
      </rPr>
      <t>2019</t>
    </r>
    <r>
      <rPr>
        <sz val="10"/>
        <rFont val="微软雅黑"/>
        <charset val="134"/>
      </rPr>
      <t>】</t>
    </r>
    <r>
      <rPr>
        <sz val="10"/>
        <rFont val="微软雅黑"/>
        <charset val="0"/>
      </rPr>
      <t>425</t>
    </r>
    <r>
      <rPr>
        <sz val="10"/>
        <rFont val="微软雅黑"/>
        <charset val="134"/>
      </rPr>
      <t>号）</t>
    </r>
  </si>
  <si>
    <r>
      <rPr>
        <sz val="10"/>
        <color theme="1"/>
        <rFont val="微软雅黑"/>
        <charset val="134"/>
      </rPr>
      <t>防空地下室易地建设费降低</t>
    </r>
    <r>
      <rPr>
        <sz val="10"/>
        <rFont val="微软雅黑"/>
        <charset val="0"/>
      </rPr>
      <t>30%</t>
    </r>
  </si>
  <si>
    <r>
      <rPr>
        <sz val="10"/>
        <color theme="1"/>
        <rFont val="微软雅黑"/>
        <charset val="0"/>
      </rPr>
      <t>2019</t>
    </r>
    <r>
      <rPr>
        <sz val="10"/>
        <rFont val="微软雅黑"/>
        <charset val="134"/>
      </rPr>
      <t>年</t>
    </r>
    <r>
      <rPr>
        <sz val="10"/>
        <rFont val="微软雅黑"/>
        <charset val="0"/>
      </rPr>
      <t>5</t>
    </r>
    <r>
      <rPr>
        <sz val="10"/>
        <rFont val="微软雅黑"/>
        <charset val="134"/>
      </rPr>
      <t>月</t>
    </r>
    <r>
      <rPr>
        <sz val="10"/>
        <rFont val="微软雅黑"/>
        <charset val="0"/>
      </rPr>
      <t>27</t>
    </r>
    <r>
      <rPr>
        <sz val="10"/>
        <rFont val="微软雅黑"/>
        <charset val="134"/>
      </rPr>
      <t>日起至新政策出台</t>
    </r>
  </si>
  <si>
    <t>符合易地建设条件的防空地下室且无违法违规行为。</t>
  </si>
  <si>
    <r>
      <rPr>
        <sz val="10"/>
        <color theme="1"/>
        <rFont val="微软雅黑"/>
        <charset val="0"/>
      </rPr>
      <t>1.</t>
    </r>
    <r>
      <rPr>
        <sz val="10"/>
        <rFont val="微软雅黑"/>
        <charset val="134"/>
      </rPr>
      <t>人防工程建设项目申请表；</t>
    </r>
    <r>
      <rPr>
        <sz val="10"/>
        <rFont val="微软雅黑"/>
        <charset val="0"/>
      </rPr>
      <t xml:space="preserve">
2.</t>
    </r>
    <r>
      <rPr>
        <sz val="10"/>
        <rFont val="微软雅黑"/>
        <charset val="134"/>
      </rPr>
      <t>项目立项批复或投资项目备案证；</t>
    </r>
    <r>
      <rPr>
        <sz val="10"/>
        <rFont val="微软雅黑"/>
        <charset val="0"/>
      </rPr>
      <t xml:space="preserve">
3.</t>
    </r>
    <r>
      <rPr>
        <sz val="10"/>
        <rFont val="微软雅黑"/>
        <charset val="134"/>
      </rPr>
      <t>《国有土地使用证》及宗地图；</t>
    </r>
    <r>
      <rPr>
        <sz val="10"/>
        <rFont val="微软雅黑"/>
        <charset val="0"/>
      </rPr>
      <t xml:space="preserve">
4.</t>
    </r>
    <r>
      <rPr>
        <sz val="10"/>
        <rFont val="微软雅黑"/>
        <charset val="134"/>
      </rPr>
      <t>项目建筑方案图一套及易地建设依据（包括设计说明、地质勘察报告和勘察设计单位出具的易地建设条件证明文件、周边建筑物说明、地下管网说明）；</t>
    </r>
    <r>
      <rPr>
        <sz val="10"/>
        <rFont val="微软雅黑"/>
        <charset val="0"/>
      </rPr>
      <t xml:space="preserve">
5.</t>
    </r>
    <r>
      <rPr>
        <sz val="10"/>
        <rFont val="微软雅黑"/>
        <charset val="134"/>
      </rPr>
      <t>营业执照或组织机构代码证；</t>
    </r>
    <r>
      <rPr>
        <sz val="10"/>
        <rFont val="微软雅黑"/>
        <charset val="0"/>
      </rPr>
      <t xml:space="preserve">
6.</t>
    </r>
    <r>
      <rPr>
        <sz val="10"/>
        <rFont val="微软雅黑"/>
        <charset val="134"/>
      </rPr>
      <t>法人身份证明材料；</t>
    </r>
    <r>
      <rPr>
        <sz val="10"/>
        <rFont val="微软雅黑"/>
        <charset val="0"/>
      </rPr>
      <t xml:space="preserve">
7.</t>
    </r>
    <r>
      <rPr>
        <sz val="10"/>
        <rFont val="微软雅黑"/>
        <charset val="134"/>
      </rPr>
      <t>授权委托书；</t>
    </r>
    <r>
      <rPr>
        <sz val="10"/>
        <rFont val="微软雅黑"/>
        <charset val="0"/>
      </rPr>
      <t xml:space="preserve">
8.</t>
    </r>
    <r>
      <rPr>
        <sz val="10"/>
        <rFont val="微软雅黑"/>
        <charset val="134"/>
      </rPr>
      <t>个人身份证。</t>
    </r>
  </si>
  <si>
    <r>
      <rPr>
        <sz val="10"/>
        <color theme="1"/>
        <rFont val="微软雅黑"/>
        <charset val="134"/>
      </rPr>
      <t>由建设单位通过</t>
    </r>
    <r>
      <rPr>
        <sz val="10"/>
        <rFont val="微软雅黑"/>
        <charset val="0"/>
      </rPr>
      <t>“</t>
    </r>
    <r>
      <rPr>
        <sz val="10"/>
        <rFont val="微软雅黑"/>
        <charset val="134"/>
      </rPr>
      <t>云南省工程建设项目管理系统</t>
    </r>
    <r>
      <rPr>
        <sz val="10"/>
        <rFont val="微软雅黑"/>
        <charset val="0"/>
      </rPr>
      <t>”</t>
    </r>
    <r>
      <rPr>
        <sz val="10"/>
        <rFont val="微软雅黑"/>
        <charset val="134"/>
      </rPr>
      <t>向本辖区人防椎管部门申报</t>
    </r>
    <r>
      <rPr>
        <sz val="10"/>
        <rFont val="微软雅黑"/>
        <charset val="0"/>
      </rPr>
      <t xml:space="preserve">   </t>
    </r>
    <r>
      <rPr>
        <sz val="10"/>
        <rFont val="微软雅黑"/>
        <charset val="134"/>
      </rPr>
      <t>线上申报网址：</t>
    </r>
    <r>
      <rPr>
        <sz val="10"/>
        <rFont val="微软雅黑"/>
        <charset val="0"/>
      </rPr>
      <t xml:space="preserve">https://zwfw.yn.cegn.cn/  </t>
    </r>
    <r>
      <rPr>
        <sz val="10"/>
        <rFont val="微软雅黑"/>
        <charset val="134"/>
      </rPr>
      <t>线下办理地址：昆明市呈贡区锦绣大街</t>
    </r>
    <r>
      <rPr>
        <sz val="10"/>
        <rFont val="微软雅黑"/>
        <charset val="0"/>
      </rPr>
      <t>1</t>
    </r>
    <r>
      <rPr>
        <sz val="10"/>
        <rFont val="微软雅黑"/>
        <charset val="134"/>
      </rPr>
      <t>号市级行政中心四号楼</t>
    </r>
    <r>
      <rPr>
        <sz val="10"/>
        <rFont val="微软雅黑"/>
        <charset val="0"/>
      </rPr>
      <t>5</t>
    </r>
    <r>
      <rPr>
        <sz val="10"/>
        <rFont val="微软雅黑"/>
        <charset val="134"/>
      </rPr>
      <t>楼，可乘地铁</t>
    </r>
    <r>
      <rPr>
        <sz val="10"/>
        <rFont val="微软雅黑"/>
        <charset val="0"/>
      </rPr>
      <t>1</t>
    </r>
    <r>
      <rPr>
        <sz val="10"/>
        <rFont val="微软雅黑"/>
        <charset val="134"/>
      </rPr>
      <t>号线至市级行政中心清风站</t>
    </r>
  </si>
  <si>
    <t>https://gdb.km.gov.cn/c/2023-04-25/4725636.shtml</t>
  </si>
  <si>
    <t>市医保局</t>
  </si>
  <si>
    <t>昆明市城镇职工基本医疗保险缴费费率下调</t>
  </si>
  <si>
    <r>
      <rPr>
        <sz val="10"/>
        <color theme="1"/>
        <rFont val="微软雅黑"/>
        <charset val="134"/>
      </rPr>
      <t>《昆明市医疗保障局</t>
    </r>
    <r>
      <rPr>
        <sz val="10"/>
        <rFont val="微软雅黑"/>
        <charset val="0"/>
      </rPr>
      <t xml:space="preserve"> </t>
    </r>
    <r>
      <rPr>
        <sz val="10"/>
        <rFont val="微软雅黑"/>
        <charset val="134"/>
      </rPr>
      <t>昆明市财政局关于调整昆明市医疗保障制度筹资及待遇政策实施细则相关事宜的通知》（昆医保通〔</t>
    </r>
    <r>
      <rPr>
        <sz val="10"/>
        <rFont val="微软雅黑"/>
        <charset val="0"/>
      </rPr>
      <t>2023</t>
    </r>
    <r>
      <rPr>
        <sz val="10"/>
        <rFont val="微软雅黑"/>
        <charset val="134"/>
      </rPr>
      <t>〕</t>
    </r>
    <r>
      <rPr>
        <sz val="10"/>
        <rFont val="微软雅黑"/>
        <charset val="0"/>
      </rPr>
      <t>3</t>
    </r>
    <r>
      <rPr>
        <sz val="10"/>
        <rFont val="微软雅黑"/>
        <charset val="134"/>
      </rPr>
      <t>号）</t>
    </r>
  </si>
  <si>
    <r>
      <rPr>
        <sz val="10"/>
        <color theme="1"/>
        <rFont val="微软雅黑"/>
        <charset val="134"/>
      </rPr>
      <t>2023</t>
    </r>
    <r>
      <rPr>
        <sz val="10"/>
        <rFont val="微软雅黑"/>
        <charset val="134"/>
      </rPr>
      <t>年职工基本医疗保险单位缴费费率由</t>
    </r>
    <r>
      <rPr>
        <sz val="10"/>
        <rFont val="微软雅黑"/>
        <charset val="0"/>
      </rPr>
      <t>2022</t>
    </r>
    <r>
      <rPr>
        <sz val="10"/>
        <rFont val="微软雅黑"/>
        <charset val="134"/>
      </rPr>
      <t>年的</t>
    </r>
    <r>
      <rPr>
        <sz val="10"/>
        <rFont val="微软雅黑"/>
        <charset val="0"/>
      </rPr>
      <t>8%</t>
    </r>
    <r>
      <rPr>
        <sz val="10"/>
        <rFont val="微软雅黑"/>
        <charset val="134"/>
      </rPr>
      <t>（未含生育保险部分）下调至</t>
    </r>
    <r>
      <rPr>
        <sz val="10"/>
        <rFont val="微软雅黑"/>
        <charset val="0"/>
      </rPr>
      <t>7%</t>
    </r>
    <r>
      <rPr>
        <sz val="10"/>
        <rFont val="微软雅黑"/>
        <charset val="134"/>
      </rPr>
      <t>（未含生育保险部分）</t>
    </r>
  </si>
  <si>
    <t>全市参保单位</t>
  </si>
  <si>
    <r>
      <rPr>
        <sz val="10"/>
        <color theme="1"/>
        <rFont val="微软雅黑"/>
        <charset val="0"/>
      </rPr>
      <t>2023</t>
    </r>
    <r>
      <rPr>
        <sz val="10"/>
        <rFont val="微软雅黑"/>
        <charset val="134"/>
      </rPr>
      <t>年</t>
    </r>
    <r>
      <rPr>
        <sz val="10"/>
        <rFont val="微软雅黑"/>
        <charset val="0"/>
      </rPr>
      <t>1</t>
    </r>
    <r>
      <rPr>
        <sz val="10"/>
        <rFont val="微软雅黑"/>
        <charset val="134"/>
      </rPr>
      <t>月</t>
    </r>
    <r>
      <rPr>
        <sz val="10"/>
        <rFont val="微软雅黑"/>
        <charset val="0"/>
      </rPr>
      <t>1</t>
    </r>
    <r>
      <rPr>
        <sz val="10"/>
        <rFont val="微软雅黑"/>
        <charset val="134"/>
      </rPr>
      <t>日起</t>
    </r>
  </si>
  <si>
    <t>免申即享</t>
  </si>
  <si>
    <t>减税降费类</t>
  </si>
  <si>
    <t>https://ybj.km.gov.cn/c/2023-02-08/4665265.shtml</t>
  </si>
  <si>
    <r>
      <rPr>
        <sz val="10"/>
        <color theme="1"/>
        <rFont val="微软雅黑"/>
        <charset val="134"/>
      </rPr>
      <t>单位：昆明市医疗保障局</t>
    </r>
    <r>
      <rPr>
        <sz val="10"/>
        <rFont val="微软雅黑"/>
        <charset val="0"/>
      </rPr>
      <t xml:space="preserve">
</t>
    </r>
    <r>
      <rPr>
        <sz val="10"/>
        <rFont val="微软雅黑"/>
        <charset val="134"/>
      </rPr>
      <t>联系人及电话：严涛，</t>
    </r>
    <r>
      <rPr>
        <sz val="10"/>
        <rFont val="微软雅黑"/>
        <charset val="0"/>
      </rPr>
      <t>0871-65952331</t>
    </r>
  </si>
  <si>
    <t>昆明市政务服务管理局</t>
  </si>
  <si>
    <t>降低招标投标投标保证金</t>
  </si>
  <si>
    <t>（昆政务通〔2024〕4号）昆明市政务服务管理局关于持续降低招标投标交易成本的通知</t>
  </si>
  <si>
    <t>依法必须招标且招标金额在1000万元以下（含1000万元）的政府投资项目，鼓励招标人免于收取无失信记录投标人的投标保证金；标的金额超过1000万元的，继续推广保函（保险）替代现金缴纳投标保证金；对于确需收取投标保证金的，给予投标保证金降幅不低于 70%比例收取。</t>
  </si>
  <si>
    <t>滇中新区政务服务管理局，磨憨—磨丁合作区政务服务局，各县（市）区、各开发（度假）区公共资源交易监管部门，市公共资源交易中心，各市场交易主体</t>
  </si>
  <si>
    <r>
      <rPr>
        <sz val="10"/>
        <color theme="1"/>
        <rFont val="微软雅黑"/>
        <charset val="134"/>
      </rPr>
      <t>2024</t>
    </r>
    <r>
      <rPr>
        <sz val="10"/>
        <rFont val="微软雅黑"/>
        <charset val="134"/>
      </rPr>
      <t>年</t>
    </r>
    <r>
      <rPr>
        <sz val="10"/>
        <rFont val="微软雅黑"/>
        <charset val="134"/>
      </rPr>
      <t>3</t>
    </r>
    <r>
      <rPr>
        <sz val="10"/>
        <rFont val="微软雅黑"/>
        <charset val="134"/>
      </rPr>
      <t>月起</t>
    </r>
  </si>
  <si>
    <t>即办即享</t>
  </si>
  <si>
    <r>
      <rPr>
        <sz val="10"/>
        <color theme="1"/>
        <rFont val="微软雅黑"/>
        <charset val="134"/>
      </rPr>
      <t>云南省公共资源交易信息网</t>
    </r>
    <r>
      <rPr>
        <sz val="10"/>
        <rFont val="微软雅黑"/>
        <charset val="134"/>
      </rPr>
      <t>https://ggzy.yn.gov.cn/homePage#/zhengwuGk/zhengceFg</t>
    </r>
  </si>
  <si>
    <r>
      <rPr>
        <sz val="10"/>
        <color theme="1"/>
        <rFont val="微软雅黑"/>
        <charset val="134"/>
      </rPr>
      <t>单位：昆明市政务服务管理局
电话：0871-63121371
单位：昆明市公共资源交易中心</t>
    </r>
    <r>
      <rPr>
        <sz val="10"/>
        <rFont val="微软雅黑"/>
        <charset val="134"/>
      </rPr>
      <t xml:space="preserve">
电话：0871-63146286</t>
    </r>
  </si>
  <si>
    <t>昆明市数据局</t>
  </si>
  <si>
    <t>昆明市算力券补贴兑现</t>
  </si>
  <si>
    <t>《昆明市人民政府办公室关于印发昆明市加快人工智能产业发展若干措施（试行）的通知》（昆政办〔2023〕52 号）
《关于修订印发昆明市算力券项目和资金管理办法的通知》（昆数〔2025〕24 号）</t>
  </si>
  <si>
    <t>对符合条件的算力需求方购买智能算力服务给予算力券补贴，按合同最终结算金额 30% 补贴，算力券金额不低于 1 万元，普通场景同一主体年度最高兑现 30 万元，跨境出海应用场景同一主体年度最高兑现 50 万元。算力券实行总额控制，2025—2027 年统筹安排不超过 3000 万元，年度发放额度控制在 1000 万元以内。</t>
  </si>
  <si>
    <t>具备智能算力应用需求，在人工智能大模型训练推理、数据标注、数据分析等领域有需求，且符合条件的市场主体。</t>
  </si>
  <si>
    <t>2025 年 11 月 24 日 —2027 年 12 月 31 日</t>
  </si>
  <si>
    <t>（一）具有健全的财务管理制度，申请和使用算力券时未列入失信名单。
（二）当年度未获得其他市级财政资金的智能算力有关支持。
（三）算力需求方与算力提供方无关联关系。</t>
  </si>
  <si>
    <t>（一）在昆明市算力券管理服务平台注册登记并提供有效证明材料，一般包括营业执照和法人身份证等。
（二）本年度的智能算力服务合同。</t>
  </si>
  <si>
    <t>线上申报（昆明市算力券管理服务平台）</t>
  </si>
  <si>
    <t>市数据局按季度组织专家审核兑现资料，提出资金兑付方案征求市财政局意见后上报市人民政府审批，待市人民政府批准后市数据局按程序兑付算力券项目资金。</t>
  </si>
  <si>
    <t>科技创新</t>
  </si>
  <si>
    <t>https://sds.km.org.cn:30443/</t>
  </si>
  <si>
    <t>单位：昆明市数据局 
联系方式：董云珠 0871-63156276</t>
  </si>
  <si>
    <t>昆明仲裁委员会办公室</t>
  </si>
  <si>
    <r>
      <rPr>
        <sz val="10"/>
        <color rgb="FF000000"/>
        <rFont val="微软雅黑"/>
        <charset val="134"/>
      </rPr>
      <t>仲裁收费降低标准收费</t>
    </r>
  </si>
  <si>
    <t>云南省发展和改革委员会 云南省财政厅《关于降低特种设备检验检测费等6项行政事业性收费标准整改工作的通知（云发改物价〔2019〕425号）。</t>
  </si>
  <si>
    <t>按照《中共中央办公厅 国务院办公厅&lt;关于完善仲裁制度提高仲裁公信力的若干意见&gt;的通知》要求，由省发展和改革委员会同省财政厅根据仲裁委员会体制机制改革进程，及时完善仲裁收费管理政策。新政策出台前，仲裁案件受理费暂按《仲裁委员会仲裁收费办法》（国办发〔1995〕44号〕）规定的下限标准执行。仲裁案件处理费标准按照国家有关规定执行；国家没有规定的，按照合理的实际支出收取。</t>
  </si>
  <si>
    <r>
      <rPr>
        <sz val="10"/>
        <color rgb="FF000000"/>
        <rFont val="微软雅黑"/>
        <charset val="134"/>
      </rPr>
      <t>仲裁案件的当事人。</t>
    </r>
  </si>
  <si>
    <r>
      <rPr>
        <sz val="10"/>
        <color rgb="FF000000"/>
        <rFont val="Times New Roman"/>
        <charset val="134"/>
      </rPr>
      <t>2019.5.20-</t>
    </r>
    <r>
      <rPr>
        <sz val="10"/>
        <color rgb="FF000000"/>
        <rFont val="微软雅黑"/>
        <charset val="134"/>
      </rPr>
      <t>至新政策出台前。</t>
    </r>
  </si>
  <si>
    <r>
      <rPr>
        <sz val="10"/>
        <color rgb="FF000000"/>
        <rFont val="微软雅黑"/>
        <charset val="134"/>
      </rPr>
      <t>无需当事人申请，仲裁委员会会主动按政策执行。</t>
    </r>
  </si>
  <si>
    <r>
      <rPr>
        <sz val="10"/>
        <color rgb="FF000000"/>
        <rFont val="微软雅黑"/>
        <charset val="134"/>
      </rPr>
      <t>仲裁委员会受理仲裁案件后，仲裁当事人缴纳仲裁时，仲裁委员会按规定执行，无需当事人提交申请材料。</t>
    </r>
  </si>
  <si>
    <r>
      <rPr>
        <sz val="10"/>
        <color rgb="FF000000"/>
        <rFont val="微软雅黑"/>
        <charset val="134"/>
      </rPr>
      <t>线下申报（昆明市西山区盘龙路</t>
    </r>
    <r>
      <rPr>
        <sz val="10"/>
        <color rgb="FF000000"/>
        <rFont val="Times New Roman"/>
        <charset val="134"/>
      </rPr>
      <t>25</t>
    </r>
    <r>
      <rPr>
        <sz val="10"/>
        <color rgb="FF000000"/>
        <rFont val="微软雅黑"/>
        <charset val="134"/>
      </rPr>
      <t>号主楼</t>
    </r>
    <r>
      <rPr>
        <sz val="10"/>
        <color rgb="FF000000"/>
        <rFont val="Times New Roman"/>
        <charset val="134"/>
      </rPr>
      <t>4</t>
    </r>
    <r>
      <rPr>
        <sz val="10"/>
        <color rgb="FF000000"/>
        <rFont val="微软雅黑"/>
        <charset val="134"/>
      </rPr>
      <t>楼</t>
    </r>
    <r>
      <rPr>
        <sz val="10"/>
        <color rgb="FF000000"/>
        <rFont val="Times New Roman"/>
        <charset val="134"/>
      </rPr>
      <t>422</t>
    </r>
    <r>
      <rPr>
        <sz val="10"/>
        <color rgb="FF000000"/>
        <rFont val="微软雅黑"/>
        <charset val="134"/>
      </rPr>
      <t>室）。</t>
    </r>
  </si>
  <si>
    <r>
      <rPr>
        <sz val="10"/>
        <color rgb="FF000000"/>
        <rFont val="微软雅黑"/>
        <charset val="134"/>
      </rPr>
      <t>当事人缴纳仲裁费时即按政策执行。</t>
    </r>
  </si>
  <si>
    <r>
      <rPr>
        <sz val="10"/>
        <color rgb="FF000000"/>
        <rFont val="微软雅黑"/>
        <charset val="134"/>
      </rPr>
      <t>减税降费</t>
    </r>
  </si>
  <si>
    <t>http://kmzcw.km.org.cn/</t>
  </si>
  <si>
    <r>
      <rPr>
        <sz val="10"/>
        <color rgb="FF000000"/>
        <rFont val="微软雅黑"/>
        <charset val="134"/>
      </rPr>
      <t>单位：昆明仲裁委员会办公室</t>
    </r>
    <r>
      <rPr>
        <sz val="10"/>
        <color rgb="FF000000"/>
        <rFont val="Times New Roman"/>
        <charset val="134"/>
      </rPr>
      <t xml:space="preserve">
</t>
    </r>
    <r>
      <rPr>
        <sz val="10"/>
        <color rgb="FF000000"/>
        <rFont val="微软雅黑"/>
        <charset val="134"/>
      </rPr>
      <t>联系人及电话：钟老师，</t>
    </r>
    <r>
      <rPr>
        <sz val="10"/>
        <color rgb="FF000000"/>
        <rFont val="Times New Roman"/>
        <charset val="134"/>
      </rPr>
      <t>0871-63322856</t>
    </r>
  </si>
  <si>
    <t>市住房公积金中心</t>
  </si>
  <si>
    <t>单位调整住房公积金缴存比例（5%—12%）</t>
  </si>
  <si>
    <r>
      <rPr>
        <sz val="10"/>
        <color theme="1"/>
        <rFont val="微软雅黑"/>
        <charset val="134"/>
      </rPr>
      <t>《昆明市住房公积金管理中心关于印发昆明市住房公积金缴存管理办法的通知》昆公积金规〔</t>
    </r>
    <r>
      <rPr>
        <sz val="10"/>
        <rFont val="微软雅黑"/>
        <charset val="0"/>
      </rPr>
      <t>2020</t>
    </r>
    <r>
      <rPr>
        <sz val="10"/>
        <rFont val="微软雅黑"/>
        <charset val="134"/>
      </rPr>
      <t>〕</t>
    </r>
    <r>
      <rPr>
        <sz val="10"/>
        <rFont val="微软雅黑"/>
        <charset val="0"/>
      </rPr>
      <t>2</t>
    </r>
    <r>
      <rPr>
        <sz val="10"/>
        <rFont val="微软雅黑"/>
        <charset val="134"/>
      </rPr>
      <t>号</t>
    </r>
  </si>
  <si>
    <t>住房公积金缴存比例由单位自行选择，比例不应高于12%且不应低于5%。同一单位职工的缴存比例应当一致，单位缴存比例和职工缴存比例应当一致。同一单位在同一缴存年度内原则上只能选定一个缴存比例</t>
  </si>
  <si>
    <t>昆明市住房公积金缴存单位</t>
  </si>
  <si>
    <r>
      <rPr>
        <sz val="10"/>
        <color theme="1"/>
        <rFont val="微软雅黑"/>
        <charset val="0"/>
      </rPr>
      <t>2021-02-01</t>
    </r>
    <r>
      <rPr>
        <sz val="10"/>
        <rFont val="微软雅黑"/>
        <charset val="134"/>
      </rPr>
      <t>起</t>
    </r>
  </si>
  <si>
    <t>规定的缴存比例范围内，单位自行确定缴存比例。</t>
  </si>
  <si>
    <t>《住房公积金缴存比例调整申请表》</t>
  </si>
  <si>
    <r>
      <rPr>
        <sz val="10"/>
        <color theme="1"/>
        <rFont val="微软雅黑"/>
        <charset val="134"/>
      </rPr>
      <t>1.</t>
    </r>
    <r>
      <rPr>
        <sz val="10"/>
        <rFont val="微软雅黑"/>
        <charset val="134"/>
      </rPr>
      <t>线上：昆明市住房公积金管理中心网站</t>
    </r>
    <r>
      <rPr>
        <sz val="10"/>
        <rFont val="微软雅黑"/>
        <charset val="0"/>
      </rPr>
      <t xml:space="preserve">
2.</t>
    </r>
    <r>
      <rPr>
        <sz val="10"/>
        <rFont val="微软雅黑"/>
        <charset val="134"/>
      </rPr>
      <t>线下：昆明市住房公积金管理中心各管理机构业务服务大厅</t>
    </r>
  </si>
  <si>
    <t>http://www.zfgjj.km.gov.cn</t>
  </si>
  <si>
    <r>
      <rPr>
        <sz val="10"/>
        <color theme="1"/>
        <rFont val="微软雅黑"/>
        <charset val="134"/>
      </rPr>
      <t>单位：昆明市住房公积金管理中心</t>
    </r>
    <r>
      <rPr>
        <sz val="10"/>
        <rFont val="微软雅黑"/>
        <charset val="0"/>
      </rPr>
      <t xml:space="preserve">
</t>
    </r>
    <r>
      <rPr>
        <sz val="10"/>
        <rFont val="微软雅黑"/>
        <charset val="134"/>
      </rPr>
      <t>咨询电话：</t>
    </r>
    <r>
      <rPr>
        <sz val="10"/>
        <rFont val="微软雅黑"/>
        <charset val="0"/>
      </rPr>
      <t>0871-12329</t>
    </r>
  </si>
  <si>
    <t>单位缓缴住房公积金或按照低于5%的比例缴存住房公积金</t>
  </si>
  <si>
    <t>连续经营亏损两年及两年以上的单位，可以向市住房公积金中心申请，经市住房公积金管委会批准或市住房公积金管委会授权市住房公积金中心批准，缓缴住房公积金或按照低于5%的比例缴存住房公积金。</t>
  </si>
  <si>
    <t>连续经营亏损两年及两年以上的单位</t>
  </si>
  <si>
    <r>
      <rPr>
        <sz val="10"/>
        <color theme="1"/>
        <rFont val="微软雅黑"/>
        <charset val="0"/>
      </rPr>
      <t>一、缓缴住房公积金：</t>
    </r>
    <r>
      <rPr>
        <sz val="10"/>
        <rFont val="微软雅黑"/>
        <charset val="0"/>
      </rPr>
      <t xml:space="preserve">
1.《住房公积金缓缴申请表》；
2.职工代表大会（工会）同意该事项的决议或全体职工签字同意该事项的决议；
3.上级主管部门的批准文件或者董事会、股东大会同意该事项的决议；
4.经会计师事务所审定的单位近两年的财务及审计报告。
二、按照低于5%的比例缴存住房公积金：
1.《住房公积金缴存比例调整申请表》；
2.职工代表大会（工会）同意该事项的决议或全体职工签字同意该事项的决议；
3.上级主管部门的批准文件或者董事会、股东大会同意该事项的决议；
4.经会计师事务所审定的单位近两年的财务及审计报告。</t>
    </r>
  </si>
  <si>
    <t>昆明市住房公积金管理中心各管理机构业务服务大厅办理</t>
  </si>
  <si>
    <r>
      <rPr>
        <sz val="10"/>
        <color theme="1"/>
        <rFont val="微软雅黑"/>
        <charset val="134"/>
      </rPr>
      <t>10</t>
    </r>
    <r>
      <rPr>
        <sz val="10"/>
        <rFont val="微软雅黑"/>
        <charset val="134"/>
      </rPr>
      <t>个工作日</t>
    </r>
  </si>
  <si>
    <r>
      <rPr>
        <sz val="10"/>
        <color theme="1"/>
        <rFont val="微软雅黑"/>
        <charset val="0"/>
      </rPr>
      <t>经批准降低缴存比例至</t>
    </r>
    <r>
      <rPr>
        <sz val="10"/>
        <rFont val="微软雅黑"/>
        <charset val="0"/>
      </rPr>
      <t>5%</t>
    </r>
    <r>
      <rPr>
        <sz val="10"/>
        <rFont val="微软雅黑"/>
        <charset val="134"/>
      </rPr>
      <t>以下或缓缴的期限最长为一年，期满后仍需降低缴存比例至</t>
    </r>
    <r>
      <rPr>
        <sz val="10"/>
        <rFont val="微软雅黑"/>
        <charset val="0"/>
      </rPr>
      <t>5%</t>
    </r>
    <r>
      <rPr>
        <sz val="10"/>
        <rFont val="微软雅黑"/>
        <charset val="134"/>
      </rPr>
      <t>以下或缓缴的，应当在期满之日前</t>
    </r>
    <r>
      <rPr>
        <sz val="10"/>
        <rFont val="微软雅黑"/>
        <charset val="0"/>
      </rPr>
      <t>30</t>
    </r>
    <r>
      <rPr>
        <sz val="10"/>
        <rFont val="微软雅黑"/>
        <charset val="134"/>
      </rPr>
      <t>日内重新申请办理。</t>
    </r>
  </si>
  <si>
    <t>市总工会</t>
  </si>
  <si>
    <t>新建新就业形态劳动者建会入会专项工作经费补助</t>
  </si>
  <si>
    <r>
      <rPr>
        <sz val="10"/>
        <color theme="1"/>
        <rFont val="微软雅黑"/>
        <charset val="134"/>
      </rPr>
      <t>《昆明市总工会关于印发</t>
    </r>
    <r>
      <rPr>
        <sz val="10"/>
        <rFont val="微软雅黑"/>
        <charset val="0"/>
      </rPr>
      <t>“</t>
    </r>
    <r>
      <rPr>
        <sz val="10"/>
        <rFont val="微软雅黑"/>
        <charset val="134"/>
      </rPr>
      <t>五个专项行动</t>
    </r>
    <r>
      <rPr>
        <sz val="10"/>
        <rFont val="微软雅黑"/>
        <charset val="0"/>
      </rPr>
      <t>”</t>
    </r>
    <r>
      <rPr>
        <sz val="10"/>
        <rFont val="微软雅黑"/>
        <charset val="134"/>
      </rPr>
      <t>工作方案的通知》中的《昆明市工会系统</t>
    </r>
    <r>
      <rPr>
        <sz val="10"/>
        <rFont val="微软雅黑"/>
        <charset val="0"/>
      </rPr>
      <t>“</t>
    </r>
    <r>
      <rPr>
        <sz val="10"/>
        <rFont val="微软雅黑"/>
        <charset val="134"/>
      </rPr>
      <t>加强基层工会建设</t>
    </r>
    <r>
      <rPr>
        <sz val="10"/>
        <rFont val="微软雅黑"/>
        <charset val="0"/>
      </rPr>
      <t>”</t>
    </r>
    <r>
      <rPr>
        <sz val="10"/>
        <rFont val="微软雅黑"/>
        <charset val="134"/>
      </rPr>
      <t>三年专项行动（</t>
    </r>
    <r>
      <rPr>
        <sz val="10"/>
        <rFont val="微软雅黑"/>
        <charset val="0"/>
      </rPr>
      <t>2024-2026</t>
    </r>
    <r>
      <rPr>
        <sz val="10"/>
        <rFont val="微软雅黑"/>
        <charset val="134"/>
      </rPr>
      <t>年）工作方案》（昆工通〔</t>
    </r>
    <r>
      <rPr>
        <sz val="10"/>
        <rFont val="微软雅黑"/>
        <charset val="0"/>
      </rPr>
      <t>2024</t>
    </r>
    <r>
      <rPr>
        <sz val="10"/>
        <rFont val="微软雅黑"/>
        <charset val="134"/>
      </rPr>
      <t>〕</t>
    </r>
    <r>
      <rPr>
        <sz val="10"/>
        <rFont val="微软雅黑"/>
        <charset val="0"/>
      </rPr>
      <t>10</t>
    </r>
    <r>
      <rPr>
        <sz val="10"/>
        <rFont val="微软雅黑"/>
        <charset val="134"/>
      </rPr>
      <t>号）</t>
    </r>
  </si>
  <si>
    <r>
      <rPr>
        <sz val="10"/>
        <color theme="1"/>
        <rFont val="微软雅黑"/>
        <charset val="134"/>
      </rPr>
      <t>对符合条件的新建新就业形态劳动者工会和兜底吸纳新就业形态劳动者较多的区域性、行业性工会，根据新增会员人数，由省总市总工会一次性给予</t>
    </r>
    <r>
      <rPr>
        <sz val="10"/>
        <rFont val="微软雅黑"/>
        <charset val="0"/>
      </rPr>
      <t xml:space="preserve"> 5000 </t>
    </r>
    <r>
      <rPr>
        <sz val="10"/>
        <rFont val="微软雅黑"/>
        <charset val="134"/>
      </rPr>
      <t>元至</t>
    </r>
    <r>
      <rPr>
        <sz val="10"/>
        <rFont val="微软雅黑"/>
        <charset val="0"/>
      </rPr>
      <t xml:space="preserve">2 </t>
    </r>
    <r>
      <rPr>
        <sz val="10"/>
        <rFont val="微软雅黑"/>
        <charset val="134"/>
      </rPr>
      <t>万元的工作经费补助；对新就业形态劳动者会员在</t>
    </r>
    <r>
      <rPr>
        <sz val="10"/>
        <rFont val="微软雅黑"/>
        <charset val="0"/>
      </rPr>
      <t xml:space="preserve"> 100 </t>
    </r>
    <r>
      <rPr>
        <sz val="10"/>
        <rFont val="微软雅黑"/>
        <charset val="134"/>
      </rPr>
      <t>人以上的已建工会，连续</t>
    </r>
    <r>
      <rPr>
        <sz val="10"/>
        <rFont val="微软雅黑"/>
        <charset val="0"/>
      </rPr>
      <t xml:space="preserve"> 3 </t>
    </r>
    <r>
      <rPr>
        <sz val="10"/>
        <rFont val="微软雅黑"/>
        <charset val="134"/>
      </rPr>
      <t>年给予专项工作经费补助</t>
    </r>
  </si>
  <si>
    <t>新就业形态企业</t>
  </si>
  <si>
    <r>
      <rPr>
        <sz val="10"/>
        <color theme="1"/>
        <rFont val="微软雅黑"/>
        <charset val="0"/>
      </rPr>
      <t>2024</t>
    </r>
    <r>
      <rPr>
        <sz val="10"/>
        <rFont val="微软雅黑"/>
        <charset val="134"/>
      </rPr>
      <t>年</t>
    </r>
    <r>
      <rPr>
        <sz val="10"/>
        <rFont val="微软雅黑"/>
        <charset val="0"/>
      </rPr>
      <t>4</t>
    </r>
    <r>
      <rPr>
        <sz val="10"/>
        <rFont val="微软雅黑"/>
        <charset val="134"/>
      </rPr>
      <t>月</t>
    </r>
    <r>
      <rPr>
        <sz val="10"/>
        <rFont val="微软雅黑"/>
        <charset val="0"/>
      </rPr>
      <t>1</t>
    </r>
    <r>
      <rPr>
        <sz val="10"/>
        <rFont val="微软雅黑"/>
        <charset val="134"/>
      </rPr>
      <t>日</t>
    </r>
    <r>
      <rPr>
        <sz val="10"/>
        <rFont val="微软雅黑"/>
        <charset val="0"/>
      </rPr>
      <t>—2026</t>
    </r>
    <r>
      <rPr>
        <sz val="10"/>
        <rFont val="微软雅黑"/>
        <charset val="134"/>
      </rPr>
      <t>年</t>
    </r>
    <r>
      <rPr>
        <sz val="10"/>
        <rFont val="微软雅黑"/>
        <charset val="0"/>
      </rPr>
      <t>12</t>
    </r>
    <r>
      <rPr>
        <sz val="10"/>
        <rFont val="微软雅黑"/>
        <charset val="134"/>
      </rPr>
      <t>月</t>
    </r>
    <r>
      <rPr>
        <sz val="10"/>
        <rFont val="微软雅黑"/>
        <charset val="0"/>
      </rPr>
      <t>30</t>
    </r>
    <r>
      <rPr>
        <sz val="10"/>
        <rFont val="微软雅黑"/>
        <charset val="134"/>
      </rPr>
      <t>日</t>
    </r>
  </si>
  <si>
    <t>1.企业属于通过互联网平台或其他新技术手段，提供灵活就业机会和非传统工作形式的企业。
2.在2024年4月至2026年12月成立工会组织。
3.该企业新就业形态劳动者会员在100人以上。
4.工会组织建立后能正常运行并发挥作用。</t>
  </si>
  <si>
    <r>
      <rPr>
        <sz val="10"/>
        <color theme="1"/>
        <rFont val="微软雅黑"/>
        <charset val="0"/>
      </rPr>
      <t>1.</t>
    </r>
    <r>
      <rPr>
        <sz val="10"/>
        <rFont val="微软雅黑"/>
        <charset val="134"/>
      </rPr>
      <t>向上级工会写出经费申请。</t>
    </r>
    <r>
      <rPr>
        <sz val="10"/>
        <rFont val="微软雅黑"/>
        <charset val="0"/>
      </rPr>
      <t xml:space="preserve">
2.</t>
    </r>
    <r>
      <rPr>
        <sz val="10"/>
        <rFont val="微软雅黑"/>
        <charset val="134"/>
      </rPr>
      <t>提供工会组织成立批复。</t>
    </r>
    <r>
      <rPr>
        <sz val="10"/>
        <rFont val="微软雅黑"/>
        <charset val="0"/>
      </rPr>
      <t xml:space="preserve">
3.</t>
    </r>
    <r>
      <rPr>
        <sz val="10"/>
        <rFont val="微软雅黑"/>
        <charset val="134"/>
      </rPr>
      <t>企业所属的新就业形态劳动者在云南省总工会实名制系统进行录入，并录入人数在</t>
    </r>
    <r>
      <rPr>
        <sz val="10"/>
        <rFont val="微软雅黑"/>
        <charset val="0"/>
      </rPr>
      <t>100</t>
    </r>
    <r>
      <rPr>
        <sz val="10"/>
        <rFont val="微软雅黑"/>
        <charset val="134"/>
      </rPr>
      <t>人以上。</t>
    </r>
  </si>
  <si>
    <r>
      <rPr>
        <sz val="10"/>
        <color theme="1"/>
        <rFont val="微软雅黑"/>
        <charset val="134"/>
      </rPr>
      <t>1.</t>
    </r>
    <r>
      <rPr>
        <sz val="10"/>
        <rFont val="微软雅黑"/>
        <charset val="134"/>
      </rPr>
      <t>线下：向批复该企业成工会的上级工会提出</t>
    </r>
  </si>
  <si>
    <r>
      <rPr>
        <sz val="10"/>
        <color theme="1"/>
        <rFont val="微软雅黑"/>
        <charset val="134"/>
      </rPr>
      <t>30</t>
    </r>
    <r>
      <rPr>
        <sz val="10"/>
        <rFont val="微软雅黑"/>
        <charset val="134"/>
      </rPr>
      <t>个工作日</t>
    </r>
  </si>
  <si>
    <t>加强基层工会建设政策</t>
  </si>
  <si>
    <r>
      <rPr>
        <sz val="10"/>
        <color theme="1"/>
        <rFont val="微软雅黑"/>
        <charset val="134"/>
      </rPr>
      <t>单位：昆明市总工会</t>
    </r>
    <r>
      <rPr>
        <sz val="10"/>
        <rFont val="微软雅黑"/>
        <charset val="0"/>
      </rPr>
      <t xml:space="preserve">
</t>
    </r>
    <r>
      <rPr>
        <sz val="10"/>
        <rFont val="微软雅黑"/>
        <charset val="134"/>
      </rPr>
      <t>联系人及电话：尹云龙，</t>
    </r>
    <r>
      <rPr>
        <sz val="10"/>
        <rFont val="微软雅黑"/>
        <charset val="0"/>
      </rPr>
      <t>0871-63137830</t>
    </r>
  </si>
  <si>
    <t>市级重大疾病补助</t>
  </si>
  <si>
    <r>
      <rPr>
        <sz val="10"/>
        <color theme="1"/>
        <rFont val="微软雅黑"/>
        <charset val="134"/>
      </rPr>
      <t>昆明市总工会昆工通〔</t>
    </r>
    <r>
      <rPr>
        <sz val="10"/>
        <rFont val="微软雅黑"/>
        <charset val="0"/>
      </rPr>
      <t>2024</t>
    </r>
    <r>
      <rPr>
        <sz val="10"/>
        <rFont val="微软雅黑"/>
        <charset val="134"/>
      </rPr>
      <t>〕</t>
    </r>
    <r>
      <rPr>
        <sz val="10"/>
        <rFont val="微软雅黑"/>
        <charset val="0"/>
      </rPr>
      <t>4</t>
    </r>
    <r>
      <rPr>
        <sz val="10"/>
        <rFont val="微软雅黑"/>
        <charset val="134"/>
      </rPr>
      <t>号</t>
    </r>
  </si>
  <si>
    <t>《昆明市总工会关于对因患重大疾病导致生活困难的职工家庭实施帮扶的办法（试行）》</t>
  </si>
  <si>
    <r>
      <rPr>
        <sz val="10"/>
        <color theme="1"/>
        <rFont val="微软雅黑"/>
        <charset val="134"/>
      </rPr>
      <t>（一）昆明市内的企业、事业单位、机关和其他社会组织中，</t>
    </r>
    <r>
      <rPr>
        <sz val="10"/>
        <rFont val="微软雅黑"/>
        <charset val="0"/>
      </rPr>
      <t xml:space="preserve"> </t>
    </r>
    <r>
      <rPr>
        <sz val="10"/>
        <rFont val="微软雅黑"/>
        <charset val="134"/>
      </rPr>
      <t>以工资收入为主要生活来源或者与用人单位建立劳动关系的职工本人及其主要家庭成员（配偶、子女）、企业关停并转过程中的下岗、失业职工本人及其主要家庭成员（配偶、子女）；</t>
    </r>
    <r>
      <rPr>
        <sz val="10"/>
        <rFont val="微软雅黑"/>
        <charset val="0"/>
      </rPr>
      <t xml:space="preserve">
</t>
    </r>
    <r>
      <rPr>
        <sz val="10"/>
        <rFont val="微软雅黑"/>
        <charset val="134"/>
      </rPr>
      <t>（二）长期居住在城镇，以工资收入为主要生活来源且加入工会组织的农民工及其主要家庭成员（配偶、子女）；已加入工会组织的新就业形态劳动者及其主要家庭成员（配偶、子女）；</t>
    </r>
    <r>
      <rPr>
        <sz val="10"/>
        <rFont val="微软雅黑"/>
        <charset val="0"/>
      </rPr>
      <t xml:space="preserve">
</t>
    </r>
    <r>
      <rPr>
        <sz val="10"/>
        <rFont val="微软雅黑"/>
        <charset val="134"/>
      </rPr>
      <t>（三）昆明市困难企业、关停并转企业的离退休人员、病退和领取定期生活费的人员及其主要家庭成员（配偶、子女）；</t>
    </r>
    <r>
      <rPr>
        <sz val="10"/>
        <rFont val="微软雅黑"/>
        <charset val="0"/>
      </rPr>
      <t xml:space="preserve">
</t>
    </r>
    <r>
      <rPr>
        <sz val="10"/>
        <rFont val="微软雅黑"/>
        <charset val="134"/>
      </rPr>
      <t>（四）因公牺牲和工亡干部职工配偶、子女，职工及其配偶</t>
    </r>
    <r>
      <rPr>
        <sz val="10"/>
        <rFont val="微软雅黑"/>
        <charset val="0"/>
      </rPr>
      <t xml:space="preserve"> </t>
    </r>
    <r>
      <rPr>
        <sz val="10"/>
        <rFont val="微软雅黑"/>
        <charset val="134"/>
      </rPr>
      <t>双亡的未成年子女。</t>
    </r>
  </si>
  <si>
    <r>
      <rPr>
        <sz val="10"/>
        <color theme="1"/>
        <rFont val="微软雅黑"/>
        <charset val="0"/>
      </rPr>
      <t>2024</t>
    </r>
    <r>
      <rPr>
        <sz val="10"/>
        <rFont val="微软雅黑"/>
        <charset val="134"/>
      </rPr>
      <t>年</t>
    </r>
    <r>
      <rPr>
        <sz val="10"/>
        <rFont val="微软雅黑"/>
        <charset val="0"/>
      </rPr>
      <t>5</t>
    </r>
    <r>
      <rPr>
        <sz val="10"/>
        <rFont val="微软雅黑"/>
        <charset val="134"/>
      </rPr>
      <t>月</t>
    </r>
    <r>
      <rPr>
        <sz val="10"/>
        <rFont val="微软雅黑"/>
        <charset val="0"/>
      </rPr>
      <t>1</t>
    </r>
    <r>
      <rPr>
        <sz val="10"/>
        <rFont val="微软雅黑"/>
        <charset val="134"/>
      </rPr>
      <t>日开始实施</t>
    </r>
  </si>
  <si>
    <r>
      <rPr>
        <sz val="10"/>
        <color theme="1"/>
        <rFont val="微软雅黑"/>
        <charset val="134"/>
      </rPr>
      <t xml:space="preserve">1 </t>
    </r>
    <r>
      <rPr>
        <sz val="10"/>
        <rFont val="微软雅黑"/>
        <charset val="134"/>
      </rPr>
      <t>帮扶对象患重大疾病，个人承担医疗费用过高，导致家庭生活暂时困难的。具体指帮扶对象</t>
    </r>
    <r>
      <rPr>
        <sz val="10"/>
        <rFont val="微软雅黑"/>
        <charset val="0"/>
      </rPr>
      <t>1</t>
    </r>
    <r>
      <rPr>
        <sz val="10"/>
        <rFont val="微软雅黑"/>
        <charset val="134"/>
      </rPr>
      <t>年以内在医保定点医疗机构住院（门诊）治疗的费用，经基本医疗保险、大病保险、商业保险、互助保障等报销和其他部门救助后，个人承担费用</t>
    </r>
    <r>
      <rPr>
        <sz val="10"/>
        <rFont val="微软雅黑"/>
        <charset val="0"/>
      </rPr>
      <t>1</t>
    </r>
    <r>
      <rPr>
        <sz val="10"/>
        <rFont val="微软雅黑"/>
        <charset val="134"/>
      </rPr>
      <t>万元（含）以上</t>
    </r>
    <r>
      <rPr>
        <sz val="10"/>
        <rFont val="微软雅黑"/>
        <charset val="0"/>
      </rPr>
      <t>5</t>
    </r>
    <r>
      <rPr>
        <sz val="10"/>
        <rFont val="微软雅黑"/>
        <charset val="134"/>
      </rPr>
      <t>万元（含）以下，并因个人承担医疗费用支出突然增加，导致家庭连续</t>
    </r>
    <r>
      <rPr>
        <sz val="10"/>
        <rFont val="微软雅黑"/>
        <charset val="0"/>
      </rPr>
      <t>6</t>
    </r>
    <r>
      <rPr>
        <sz val="10"/>
        <rFont val="微软雅黑"/>
        <charset val="134"/>
      </rPr>
      <t>个月人均纯收入低于昆明市城市最低生活保障标准</t>
    </r>
    <r>
      <rPr>
        <sz val="10"/>
        <rFont val="微软雅黑"/>
        <charset val="0"/>
      </rPr>
      <t>4</t>
    </r>
    <r>
      <rPr>
        <sz val="10"/>
        <rFont val="微软雅黑"/>
        <charset val="134"/>
      </rPr>
      <t>倍的职工家庭。</t>
    </r>
    <r>
      <rPr>
        <sz val="10"/>
        <rFont val="微软雅黑"/>
        <charset val="0"/>
      </rPr>
      <t>2.</t>
    </r>
    <r>
      <rPr>
        <sz val="10"/>
        <rFont val="微软雅黑"/>
        <charset val="134"/>
      </rPr>
      <t>帮扶对象，个人承担费用超过</t>
    </r>
    <r>
      <rPr>
        <sz val="10"/>
        <rFont val="微软雅黑"/>
        <charset val="0"/>
      </rPr>
      <t>5</t>
    </r>
    <r>
      <rPr>
        <sz val="10"/>
        <rFont val="微软雅黑"/>
        <charset val="134"/>
      </rPr>
      <t>万元符合省总帮扶条件的，按照《云南省总工会关于对因重大疾病导致生活困难的职工实施帮扶办法》规定办理；个人承担费用超过</t>
    </r>
    <r>
      <rPr>
        <sz val="10"/>
        <rFont val="微软雅黑"/>
        <charset val="0"/>
      </rPr>
      <t>5</t>
    </r>
    <r>
      <rPr>
        <sz val="10"/>
        <rFont val="微软雅黑"/>
        <charset val="134"/>
      </rPr>
      <t>万元不符合省总帮扶条件但符合市总帮扶条件的，按照</t>
    </r>
    <r>
      <rPr>
        <sz val="10"/>
        <rFont val="微软雅黑"/>
        <charset val="0"/>
      </rPr>
      <t>5</t>
    </r>
    <r>
      <rPr>
        <sz val="10"/>
        <rFont val="微软雅黑"/>
        <charset val="134"/>
      </rPr>
      <t>万元上限对应帮扶标准给予帮扶。有下列情形之一的，不予帮扶：</t>
    </r>
    <r>
      <rPr>
        <sz val="10"/>
        <rFont val="微软雅黑"/>
        <charset val="0"/>
      </rPr>
      <t xml:space="preserve">
</t>
    </r>
    <r>
      <rPr>
        <sz val="10"/>
        <rFont val="微软雅黑"/>
        <charset val="134"/>
      </rPr>
      <t>（一）职工子女在高收费私立学校就读或自费出国、出境留</t>
    </r>
    <r>
      <rPr>
        <sz val="10"/>
        <rFont val="微软雅黑"/>
        <charset val="0"/>
      </rPr>
      <t xml:space="preserve"> </t>
    </r>
    <r>
      <rPr>
        <sz val="10"/>
        <rFont val="微软雅黑"/>
        <charset val="134"/>
      </rPr>
      <t>学的；</t>
    </r>
    <r>
      <rPr>
        <sz val="10"/>
        <rFont val="微软雅黑"/>
        <charset val="0"/>
      </rPr>
      <t xml:space="preserve">
</t>
    </r>
    <r>
      <rPr>
        <sz val="10"/>
        <rFont val="微软雅黑"/>
        <charset val="134"/>
      </rPr>
      <t>（二）本人或家庭成员为公司控股股东或实际控制人的；</t>
    </r>
    <r>
      <rPr>
        <sz val="10"/>
        <rFont val="微软雅黑"/>
        <charset val="0"/>
      </rPr>
      <t xml:space="preserve">
</t>
    </r>
    <r>
      <rPr>
        <sz val="10"/>
        <rFont val="微软雅黑"/>
        <charset val="134"/>
      </rPr>
      <t>（三</t>
    </r>
    <r>
      <rPr>
        <sz val="10"/>
        <rFont val="微软雅黑"/>
        <charset val="0"/>
      </rPr>
      <t>)</t>
    </r>
    <r>
      <rPr>
        <sz val="10"/>
        <rFont val="微软雅黑"/>
        <charset val="134"/>
      </rPr>
      <t>本人或家庭成员存在县级以上人民政府规定的高消费</t>
    </r>
    <r>
      <rPr>
        <sz val="10"/>
        <rFont val="微软雅黑"/>
        <charset val="0"/>
      </rPr>
      <t xml:space="preserve"> </t>
    </r>
    <r>
      <rPr>
        <sz val="10"/>
        <rFont val="微软雅黑"/>
        <charset val="134"/>
      </rPr>
      <t>行为的；</t>
    </r>
    <r>
      <rPr>
        <sz val="10"/>
        <rFont val="微软雅黑"/>
        <charset val="0"/>
      </rPr>
      <t xml:space="preserve">
</t>
    </r>
    <r>
      <rPr>
        <sz val="10"/>
        <rFont val="微软雅黑"/>
        <charset val="134"/>
      </rPr>
      <t>（四）本人或家庭成员拒绝核实家庭经济状况，隐瞒家庭真实收入及家庭人口变动情况，提供虚假申请材料及证明的。故意采取其他规避法律、法规的行为造成无经济来源、生活困难的；</t>
    </r>
    <r>
      <rPr>
        <sz val="10"/>
        <rFont val="微软雅黑"/>
        <charset val="0"/>
      </rPr>
      <t xml:space="preserve">  
</t>
    </r>
    <r>
      <rPr>
        <sz val="10"/>
        <rFont val="微软雅黑"/>
        <charset val="134"/>
      </rPr>
      <t>（五）本人或家庭成员违法犯罪、参与政府明令禁止的非法</t>
    </r>
    <r>
      <rPr>
        <sz val="10"/>
        <rFont val="微软雅黑"/>
        <charset val="0"/>
      </rPr>
      <t xml:space="preserve">
</t>
    </r>
    <r>
      <rPr>
        <sz val="10"/>
        <rFont val="微软雅黑"/>
        <charset val="134"/>
      </rPr>
      <t>组织活动、被依法列入失信人员名单的；</t>
    </r>
    <r>
      <rPr>
        <sz val="10"/>
        <rFont val="微软雅黑"/>
        <charset val="0"/>
      </rPr>
      <t xml:space="preserve">
</t>
    </r>
    <r>
      <rPr>
        <sz val="10"/>
        <rFont val="微软雅黑"/>
        <charset val="134"/>
      </rPr>
      <t>（六）因违法、违纪、违规、酗酒、自杀、自残等行为产生</t>
    </r>
    <r>
      <rPr>
        <sz val="10"/>
        <rFont val="微软雅黑"/>
        <charset val="0"/>
      </rPr>
      <t xml:space="preserve"> </t>
    </r>
    <r>
      <rPr>
        <sz val="10"/>
        <rFont val="微软雅黑"/>
        <charset val="134"/>
      </rPr>
      <t>医疗费用的。</t>
    </r>
  </si>
  <si>
    <r>
      <rPr>
        <sz val="10"/>
        <color theme="1"/>
        <rFont val="微软雅黑"/>
        <charset val="0"/>
      </rPr>
      <t>个人申请</t>
    </r>
    <r>
      <rPr>
        <sz val="10"/>
        <rFont val="微软雅黑"/>
        <charset val="0"/>
      </rPr>
      <t xml:space="preserve">
</t>
    </r>
    <r>
      <rPr>
        <sz val="10"/>
        <rFont val="微软雅黑"/>
        <charset val="134"/>
      </rPr>
      <t>由职工本人向所在基层工会提出书面申请，提供下列材料：</t>
    </r>
    <r>
      <rPr>
        <sz val="10"/>
        <rFont val="微软雅黑"/>
        <charset val="0"/>
      </rPr>
      <t xml:space="preserve">
1.</t>
    </r>
    <r>
      <rPr>
        <sz val="10"/>
        <rFont val="微软雅黑"/>
        <charset val="134"/>
      </rPr>
      <t>本人书面申请（个人和家庭基本情况、患病及费用支出情况、联系电话等）；</t>
    </r>
    <r>
      <rPr>
        <sz val="10"/>
        <rFont val="微软雅黑"/>
        <charset val="0"/>
      </rPr>
      <t xml:space="preserve">
2.</t>
    </r>
    <r>
      <rPr>
        <sz val="10"/>
        <rFont val="微软雅黑"/>
        <charset val="134"/>
      </rPr>
      <t>家庭成员收入证明（提供银行流水或社保证明）；</t>
    </r>
    <r>
      <rPr>
        <sz val="10"/>
        <rFont val="微软雅黑"/>
        <charset val="0"/>
      </rPr>
      <t xml:space="preserve">
3.</t>
    </r>
    <r>
      <rPr>
        <sz val="10"/>
        <rFont val="微软雅黑"/>
        <charset val="134"/>
      </rPr>
      <t>职工本人身份证（复印件）、云南省农村信用合作社银行卡（工惠卡、金碧卡）复印件，大病人员身份证（复印件）；</t>
    </r>
    <r>
      <rPr>
        <sz val="10"/>
        <rFont val="微软雅黑"/>
        <charset val="0"/>
      </rPr>
      <t xml:space="preserve">
4.</t>
    </r>
    <r>
      <rPr>
        <sz val="10"/>
        <rFont val="微软雅黑"/>
        <charset val="134"/>
      </rPr>
      <t>医保定点医疗机构诊断证明、住院（门诊）治疗费用发票、费用结算单、职工医疗互助活动补助审批表；</t>
    </r>
    <r>
      <rPr>
        <sz val="10"/>
        <rFont val="微软雅黑"/>
        <charset val="0"/>
      </rPr>
      <t xml:space="preserve">
5.</t>
    </r>
    <r>
      <rPr>
        <sz val="10"/>
        <rFont val="微软雅黑"/>
        <charset val="134"/>
      </rPr>
      <t>大病保险、商业保险等报销和其他部门救助相关材料</t>
    </r>
  </si>
  <si>
    <r>
      <rPr>
        <sz val="10"/>
        <color theme="1"/>
        <rFont val="微软雅黑"/>
        <charset val="134"/>
      </rPr>
      <t>1.</t>
    </r>
    <r>
      <rPr>
        <sz val="10"/>
        <rFont val="微软雅黑"/>
        <charset val="134"/>
      </rPr>
      <t>线上：无</t>
    </r>
    <r>
      <rPr>
        <sz val="10"/>
        <rFont val="微软雅黑"/>
        <charset val="0"/>
      </rPr>
      <t xml:space="preserve">
2.</t>
    </r>
    <r>
      <rPr>
        <sz val="10"/>
        <rFont val="微软雅黑"/>
        <charset val="134"/>
      </rPr>
      <t>线下：昆明市困难职工帮扶服务中心</t>
    </r>
  </si>
  <si>
    <r>
      <rPr>
        <sz val="10"/>
        <color theme="1"/>
        <rFont val="微软雅黑"/>
        <charset val="134"/>
      </rPr>
      <t>20</t>
    </r>
    <r>
      <rPr>
        <sz val="10"/>
        <rFont val="微软雅黑"/>
        <charset val="134"/>
      </rPr>
      <t>个工作日</t>
    </r>
  </si>
  <si>
    <t>帮扶政策</t>
  </si>
  <si>
    <r>
      <rPr>
        <sz val="10"/>
        <color theme="1"/>
        <rFont val="微软雅黑"/>
        <charset val="134"/>
      </rPr>
      <t>单位：昆明市职工服务中心（昆明市工人疗养院）</t>
    </r>
    <r>
      <rPr>
        <sz val="10"/>
        <rFont val="微软雅黑"/>
        <charset val="134"/>
      </rPr>
      <t xml:space="preserve">
联系人及电话：程琳，0871-63198125</t>
    </r>
  </si>
  <si>
    <t>省级重大疾病补助</t>
  </si>
  <si>
    <t>云南省总工会关于对因患重大疾病导致生活困难的职工家庭实施帮扶的办法</t>
  </si>
  <si>
    <t>缓解职工本人及其主要家庭成员（配偶、子女）因患重大疾病导致的生活困难</t>
  </si>
  <si>
    <r>
      <rPr>
        <sz val="10"/>
        <color theme="1"/>
        <rFont val="微软雅黑"/>
        <charset val="134"/>
      </rPr>
      <t>（一）云南省内的企业、事业单位、机关和其他社会组织中，</t>
    </r>
    <r>
      <rPr>
        <sz val="10"/>
        <rFont val="微软雅黑"/>
        <charset val="0"/>
      </rPr>
      <t xml:space="preserve"> </t>
    </r>
    <r>
      <rPr>
        <sz val="10"/>
        <rFont val="微软雅黑"/>
        <charset val="134"/>
      </rPr>
      <t>以工资收入为主要生活来源或者与用人单位建立劳动关系的职工本人及其主要家庭成员（配偶、子女）、企业关停并转过程中的下岗、失业职工本人及其主要家庭成员（配偶、子女）；</t>
    </r>
    <r>
      <rPr>
        <sz val="10"/>
        <rFont val="微软雅黑"/>
        <charset val="0"/>
      </rPr>
      <t xml:space="preserve">
</t>
    </r>
    <r>
      <rPr>
        <sz val="10"/>
        <rFont val="微软雅黑"/>
        <charset val="134"/>
      </rPr>
      <t>（二）长期居住在城镇，以工资收入为主要生活来源且加入工会组织的农民工及其主要家庭成员（配偶、子女）；已加入工会组织的新就业形态劳动者及其主要家庭成员（配偶、子女）；</t>
    </r>
    <r>
      <rPr>
        <sz val="10"/>
        <rFont val="微软雅黑"/>
        <charset val="0"/>
      </rPr>
      <t xml:space="preserve">
</t>
    </r>
    <r>
      <rPr>
        <sz val="10"/>
        <rFont val="微软雅黑"/>
        <charset val="134"/>
      </rPr>
      <t>（三）昆明市困难企业、关停并转企业的离退休人员、病退和领取定期生活费的人员及其主要家庭成员（配偶、子女）；</t>
    </r>
    <r>
      <rPr>
        <sz val="10"/>
        <rFont val="微软雅黑"/>
        <charset val="0"/>
      </rPr>
      <t xml:space="preserve">
</t>
    </r>
    <r>
      <rPr>
        <sz val="10"/>
        <rFont val="微软雅黑"/>
        <charset val="134"/>
      </rPr>
      <t>（四）因公牺牲和工亡干部职工配偶、子女，职工及其配偶</t>
    </r>
    <r>
      <rPr>
        <sz val="10"/>
        <rFont val="微软雅黑"/>
        <charset val="0"/>
      </rPr>
      <t xml:space="preserve"> </t>
    </r>
    <r>
      <rPr>
        <sz val="10"/>
        <rFont val="微软雅黑"/>
        <charset val="134"/>
      </rPr>
      <t>双亡的未成年子女。</t>
    </r>
    <r>
      <rPr>
        <sz val="10"/>
        <rFont val="微软雅黑"/>
        <charset val="0"/>
      </rPr>
      <t xml:space="preserve">
</t>
    </r>
    <r>
      <rPr>
        <sz val="10"/>
        <rFont val="微软雅黑"/>
        <charset val="134"/>
      </rPr>
      <t>工会帮扶工作管理系统中在档的深度困难职工、相对困难职</t>
    </r>
    <r>
      <rPr>
        <sz val="10"/>
        <rFont val="微软雅黑"/>
        <charset val="0"/>
      </rPr>
      <t xml:space="preserve"> </t>
    </r>
    <r>
      <rPr>
        <sz val="10"/>
        <rFont val="微软雅黑"/>
        <charset val="134"/>
      </rPr>
      <t>工按照《中央财政专项帮扶资金使用管理办法》《云南省工会困难职工专项帮扶资金使用管理办法》等有关规定进行专项帮扶。</t>
    </r>
  </si>
  <si>
    <r>
      <rPr>
        <sz val="10"/>
        <color theme="1"/>
        <rFont val="微软雅黑"/>
        <charset val="0"/>
      </rPr>
      <t>2021</t>
    </r>
    <r>
      <rPr>
        <sz val="10"/>
        <rFont val="微软雅黑"/>
        <charset val="134"/>
      </rPr>
      <t>年</t>
    </r>
    <r>
      <rPr>
        <sz val="10"/>
        <rFont val="微软雅黑"/>
        <charset val="0"/>
      </rPr>
      <t>10</t>
    </r>
    <r>
      <rPr>
        <sz val="10"/>
        <rFont val="微软雅黑"/>
        <charset val="134"/>
      </rPr>
      <t>月开始实施</t>
    </r>
  </si>
  <si>
    <t>职工本人或其主要家庭成员（配偶、子女）患重大疾病，个人承担医疗费用过高，导致家庭生活暂时困难的。具体指职工本人或其主要家庭成员（配偶、子女）1年以内在医保定点医疗机构住院（门诊）治疗的费用，经基本医疗保险、大病保险、商业保险、互助保障等报销和其他部门救助后，个人承担费用5万元（含）以上，并因个人承担医疗费用支出突然增加，导致家庭连续6个月人均纯收入低于当地最低生活保障标准3倍的职工家庭。有下列情形之一的，不予帮扶：
（一）职工子女在高收费私立学校就读或自费出国、出境留学的；
（二）本人或家庭成员为公司控股股东或实际控制人的；
（三)本人或家庭成员存在县级以上人民政府规定的高消费行为的；
（四）本人或家庭成员拒绝核实家庭经济状况，隐瞒家庭真实收入及家庭人口变动情况，提供虚假申请材料及证明的。故意采取其他规避法律、法规的行为造成无经济来源、生活困难的；  
（五）本人或家庭成员违法犯罪、参与政府明令禁止的非法组织活动、被依法列入失信人员名单的；
（六）因违法、违纪、违规、酗酒、自杀、自残等行为产生医疗费用的。</t>
  </si>
  <si>
    <t>个人申请
由职工本人向所在基层工会提出书面申请，提供下列材料，并签订核对授权书，授权工会组织对其家庭经济情况与政府有关部门进行核查比对。
1.本人书面申请（个人和家庭基本情况、患病及费用支出情况等）；
2.核对授权书；
3.职工本人身份证（复印件）、银行卡复印件，大病人员身份证（复印件）；
4.医保定点医疗机构诊断证明、住院（门诊）治疗费用发票、费用结算单、职工医疗互助活动补助审批表；</t>
  </si>
  <si>
    <t>困难职工建档立卡帮扶</t>
  </si>
  <si>
    <r>
      <rPr>
        <sz val="10"/>
        <color theme="1"/>
        <rFont val="微软雅黑"/>
        <charset val="134"/>
      </rPr>
      <t>《云南省总工会关于建立健全困难职工帮扶长效机制的意见》等</t>
    </r>
    <r>
      <rPr>
        <sz val="10"/>
        <rFont val="微软雅黑"/>
        <charset val="0"/>
      </rPr>
      <t>10</t>
    </r>
    <r>
      <rPr>
        <sz val="10"/>
        <rFont val="微软雅黑"/>
        <charset val="134"/>
      </rPr>
      <t>项制度文件</t>
    </r>
  </si>
  <si>
    <t>在昆明市内的企业事业单位，机关和其他社会组织中，以工资收入为主要生活来源或者与用人单位建立劳动关系的职工，企业关停并转过程中的下岗失业职工，依据本办法规定的条件和程序，可以申请成为困难职工，建立档案，接受帮扶。</t>
  </si>
  <si>
    <t>昆明市各级工会所属的深度困难职工、相对困难职工、意外致困职工、一般困难职工家庭。</t>
  </si>
  <si>
    <r>
      <rPr>
        <sz val="10"/>
        <color theme="1"/>
        <rFont val="微软雅黑"/>
        <charset val="0"/>
      </rPr>
      <t>2021</t>
    </r>
    <r>
      <rPr>
        <sz val="10"/>
        <rFont val="微软雅黑"/>
        <charset val="134"/>
      </rPr>
      <t>年</t>
    </r>
    <r>
      <rPr>
        <sz val="10"/>
        <rFont val="微软雅黑"/>
        <charset val="0"/>
      </rPr>
      <t>10</t>
    </r>
    <r>
      <rPr>
        <sz val="10"/>
        <rFont val="微软雅黑"/>
        <charset val="134"/>
      </rPr>
      <t>月</t>
    </r>
    <r>
      <rPr>
        <sz val="10"/>
        <rFont val="微软雅黑"/>
        <charset val="0"/>
      </rPr>
      <t>21</t>
    </r>
    <r>
      <rPr>
        <sz val="10"/>
        <rFont val="微软雅黑"/>
        <charset val="134"/>
      </rPr>
      <t>日起</t>
    </r>
  </si>
  <si>
    <r>
      <rPr>
        <sz val="10"/>
        <color theme="1"/>
        <rFont val="微软雅黑"/>
        <charset val="134"/>
      </rPr>
      <t>深度困难职工，具体是指家庭收入扣减刚性支出必要费用后，家庭年人均纯收入低于当地最低生活保障标准年度总和的职工家庭。符合下列条件之一的，建立深度困难职工档案：⑴已纳入最低生活保障，但还存在患病、子女上学、伤残等其他刚性支出的困难职工家庭；⑵企业关停并转过程中下岗、失业、停发或减发工资，造成家庭收入扣减因病、因残、因子女上学等家庭刚性支出和必要就业成本后，家庭年人均纯收入低于当地最低生活保障标准年度总和的职工家庭；⑶本人或家庭成员因患重特大疾病、伤残等因素，导致家庭收入扣减重特大疾病支出和长期照料费用后，家庭年人均纯收入低于当地最低生活保障标准年度总和的职工家庭。</t>
    </r>
    <r>
      <rPr>
        <sz val="10"/>
        <rFont val="微软雅黑"/>
        <charset val="0"/>
      </rPr>
      <t>3</t>
    </r>
    <r>
      <rPr>
        <sz val="10"/>
        <rFont val="微软雅黑"/>
        <charset val="134"/>
      </rPr>
      <t>、相对困难职工，具体是指家庭收入扣减因病、因残、因子女上学、因突发事件、因意外伤害等家庭刚性支出和必要就业成本后，家庭年人均纯收入低于当地最低生活保障标准年度总和</t>
    </r>
    <r>
      <rPr>
        <sz val="10"/>
        <rFont val="微软雅黑"/>
        <charset val="0"/>
      </rPr>
      <t xml:space="preserve"> 2 </t>
    </r>
    <r>
      <rPr>
        <sz val="10"/>
        <rFont val="微软雅黑"/>
        <charset val="134"/>
      </rPr>
      <t>倍的职工家庭。</t>
    </r>
    <r>
      <rPr>
        <sz val="10"/>
        <rFont val="微软雅黑"/>
        <charset val="0"/>
      </rPr>
      <t>4</t>
    </r>
    <r>
      <rPr>
        <sz val="10"/>
        <rFont val="微软雅黑"/>
        <charset val="134"/>
      </rPr>
      <t>、意外致困职工，具体是指职工本人或家庭成员因突发事件、意外伤害、患重大疾病，在获得各类赔偿补偿、保险支付、社会救助和社会帮扶后，生活仍暂时有困难的意外致困职工。具体按照《云南省总工会关于对因患重大疾病导致生活困难的职工家庭实施帮扶的办法》《云南省总工会关于对因遭遇突发事件导致生活困难的职工家庭实施帮扶的办法》等办法建档帮扶。</t>
    </r>
    <r>
      <rPr>
        <sz val="10"/>
        <rFont val="微软雅黑"/>
        <charset val="0"/>
      </rPr>
      <t>5</t>
    </r>
    <r>
      <rPr>
        <sz val="10"/>
        <rFont val="微软雅黑"/>
        <charset val="134"/>
      </rPr>
      <t>、一般困难职工，具体是指未达到深度困难职工、相对困难职工、意外致困职工的建档标准，但仍存在一定困难的职工家庭。具体按照《云南省工会金秋助学活动管理办法》《云南省工会困难职工技能培训促就业管理办法》《云南省工会送温暖资金使用管理办法》等办法帮扶慰问。</t>
    </r>
  </si>
  <si>
    <t>1、困难职工申请书
2、核对授权书
3、困难职工档案表
4、困难职工家庭建档申请审批表
5、困难职工公示
6、困难职工结对帮扶联系卡
7、申请人身份证复印件、家庭成员户口本复印件、家庭就业人员工资收入证明、致困原因引起的支出证明、低保证复印件、学生证复印件、残疾证复印件、申请人劳动合同复印件、医疗凭证复印件、银行卡复印件、单位证明、房屋鉴定报告、就业失业证等相关证明材料。</t>
  </si>
  <si>
    <t>1、申请，由职工本人按属地管理原则向所在基层工会提出书面申请。2、信息比对，基层工会将核对授权书提交至建档工会进行信息比对。3、入户调查，基层工会收到信息比对回复后，须在5个工作日内安排不少于2名工作人员入户调查。4、审核。建档工会在10个工作日内，对基层工会上报的申请材料进行审核。5、公示。审核完成后，在其所在基层工会进行公示，公示时间不得少于5个工作日。6、审批。昆明市总工会自受理申请材料之日起5个工作日内完成审批。7、建档。审批通过后，建档工会应确定困难职工结对帮扶联系人，并在5个工作日内将困难职工信息录入工会帮扶工作管理系统。职工服务热线：0871-63198125，地址：昆明市人民东路198号。</t>
  </si>
  <si>
    <r>
      <rPr>
        <sz val="10"/>
        <color theme="1"/>
        <rFont val="微软雅黑"/>
        <charset val="134"/>
      </rPr>
      <t>32</t>
    </r>
    <r>
      <rPr>
        <sz val="10"/>
        <rFont val="微软雅黑"/>
        <charset val="134"/>
      </rPr>
      <t>个工作日</t>
    </r>
  </si>
  <si>
    <t>帮扶救助</t>
  </si>
  <si>
    <r>
      <rPr>
        <sz val="10"/>
        <color theme="1"/>
        <rFont val="微软雅黑"/>
        <charset val="134"/>
      </rPr>
      <t>单位：昆明市职工服务中心（昆明市工人疗养院）
联系电话：胡明月，</t>
    </r>
    <r>
      <rPr>
        <sz val="10"/>
        <rFont val="微软雅黑"/>
        <charset val="134"/>
      </rPr>
      <t>0871-63198125</t>
    </r>
  </si>
  <si>
    <t>在档困难职工家庭“安居品质提升”帮扶</t>
  </si>
  <si>
    <t>昆明市困难职工家庭安居品质提升帮扶实施办法（试行）</t>
  </si>
  <si>
    <t>安居品质提升帮扶是指改善在档困难职工家庭安居生活条件的刚需帮扶，主要包括地面、墙面、水电、门窗、厨卫修复提升，以及存在安全隐患或损坏的家电、家具更换。</t>
  </si>
  <si>
    <t>因生活困难，影响日常安居生活的在档深度困难职工家庭和相对困难职工家庭。</t>
  </si>
  <si>
    <r>
      <rPr>
        <sz val="10"/>
        <color theme="1"/>
        <rFont val="微软雅黑"/>
        <charset val="0"/>
      </rPr>
      <t>2023</t>
    </r>
    <r>
      <rPr>
        <sz val="10"/>
        <rFont val="微软雅黑"/>
        <charset val="134"/>
      </rPr>
      <t>年</t>
    </r>
    <r>
      <rPr>
        <sz val="10"/>
        <rFont val="微软雅黑"/>
        <charset val="0"/>
      </rPr>
      <t>9</t>
    </r>
    <r>
      <rPr>
        <sz val="10"/>
        <rFont val="微软雅黑"/>
        <charset val="134"/>
      </rPr>
      <t>月</t>
    </r>
    <r>
      <rPr>
        <sz val="10"/>
        <rFont val="微软雅黑"/>
        <charset val="0"/>
      </rPr>
      <t>7</t>
    </r>
    <r>
      <rPr>
        <sz val="10"/>
        <rFont val="微软雅黑"/>
        <charset val="134"/>
      </rPr>
      <t>日起</t>
    </r>
  </si>
  <si>
    <t>昆明市有安居生活刚需帮扶需求的在档深度困难职工家庭、相对困难职工家庭，均可依据规定的条件和程序申请安居品质提升帮扶。</t>
  </si>
  <si>
    <r>
      <rPr>
        <sz val="10"/>
        <color theme="1"/>
        <rFont val="微软雅黑"/>
        <charset val="0"/>
      </rPr>
      <t>1</t>
    </r>
    <r>
      <rPr>
        <sz val="10"/>
        <rFont val="微软雅黑"/>
        <charset val="134"/>
      </rPr>
      <t>、困难职工家庭安居品质提升申请书（含：申请提升家庭实地照片）；</t>
    </r>
    <r>
      <rPr>
        <sz val="10"/>
        <rFont val="微软雅黑"/>
        <charset val="0"/>
      </rPr>
      <t>2</t>
    </r>
    <r>
      <rPr>
        <sz val="10"/>
        <rFont val="微软雅黑"/>
        <charset val="134"/>
      </rPr>
      <t>、困难职工家庭安居品质提升帮扶公示；</t>
    </r>
    <r>
      <rPr>
        <sz val="10"/>
        <rFont val="微软雅黑"/>
        <charset val="0"/>
      </rPr>
      <t>3</t>
    </r>
    <r>
      <rPr>
        <sz val="10"/>
        <rFont val="微软雅黑"/>
        <charset val="134"/>
      </rPr>
      <t>、困难职工家庭安居品质提升帮扶申请审批表；</t>
    </r>
    <r>
      <rPr>
        <sz val="10"/>
        <rFont val="微软雅黑"/>
        <charset val="0"/>
      </rPr>
      <t>4</t>
    </r>
    <r>
      <rPr>
        <sz val="10"/>
        <rFont val="微软雅黑"/>
        <charset val="134"/>
      </rPr>
      <t>、困难职工家庭安居品质提升帮扶项目造价预算清单；</t>
    </r>
    <r>
      <rPr>
        <sz val="10"/>
        <rFont val="微软雅黑"/>
        <charset val="0"/>
      </rPr>
      <t>5</t>
    </r>
    <r>
      <rPr>
        <sz val="10"/>
        <rFont val="微软雅黑"/>
        <charset val="134"/>
      </rPr>
      <t>、困难职工家庭安居品质提升帮扶项目结算清单；</t>
    </r>
    <r>
      <rPr>
        <sz val="10"/>
        <rFont val="微软雅黑"/>
        <charset val="0"/>
      </rPr>
      <t>6</t>
    </r>
    <r>
      <rPr>
        <sz val="10"/>
        <rFont val="微软雅黑"/>
        <charset val="134"/>
      </rPr>
      <t>、困难职工家庭安居品质提升帮扶项目验收登记表；</t>
    </r>
    <r>
      <rPr>
        <sz val="10"/>
        <rFont val="微软雅黑"/>
        <charset val="0"/>
      </rPr>
      <t>7</t>
    </r>
    <r>
      <rPr>
        <sz val="10"/>
        <rFont val="微软雅黑"/>
        <charset val="134"/>
      </rPr>
      <t>、申请提升家庭施工前后对比照片；</t>
    </r>
    <r>
      <rPr>
        <sz val="10"/>
        <rFont val="微软雅黑"/>
        <charset val="0"/>
      </rPr>
      <t>8</t>
    </r>
    <r>
      <rPr>
        <sz val="10"/>
        <rFont val="微软雅黑"/>
        <charset val="134"/>
      </rPr>
      <t>、申请职工所在单位工会账户信息；</t>
    </r>
    <r>
      <rPr>
        <sz val="10"/>
        <rFont val="微软雅黑"/>
        <charset val="0"/>
      </rPr>
      <t>9</t>
    </r>
    <r>
      <rPr>
        <sz val="10"/>
        <rFont val="微软雅黑"/>
        <charset val="134"/>
      </rPr>
      <t>、施工方营业执照及法人身份证复印件。</t>
    </r>
  </si>
  <si>
    <t>申请。困难职工家庭有安居品质提升帮扶需求的，由困难职工本人向所在单位工会提出书面申请。
审核。困难职工提出的安居品质提升帮扶申请后，由困难职工所在工会组成2-3人工作组，在5个工作日内完成入户调查，并进行帮扶需求审核，提出帮意见建议，对不符合帮扶条件的须书面告知申请职工并说明理由。 
公示。对符合帮扶条件的困难职工家庭，在其所在基层工会进行公示，公示时间不得少于5个工作日。公示有异议的，由基层工会进行核实，并向困难职工书面说明情况。
报批。公示无异议的，困难职工所在单位工会填写《昆明市困难职工家庭安居品质提升帮扶申请审批表》，并向市总工会或县（市）区总工会上报困难职工家庭安居品质提升帮扶及经费请示，同时提交困难职工家庭安居品质提升帮扶申请、困难职工家庭安居品质提升帮扶公示、昆明市困难职工家庭安居品质提升帮扶申请审批表、昆明市困难职工家庭安居品质提升帮扶预算清单和困难职工家庭安居品质提升帮扶照片（4至8张）附件。
审批。总工会或县（市）区总工会自受理申请材料之日起5个工作日内完成审批，并向基层工会下达帮扶批复函，审批工会分管领导在《困难职工家庭安居品质提升帮扶申请审批表》上签字加盖公章。
实施。基层工会接到审批意见后，严格按照审批提升项目清单组织实施帮扶，施工中不得随意增减安居品质提升帮扶项目，确需增减的帮扶项目，需报市总工会或县（市）区工会批准后方可增减。 验收。所在基层工会组织工作人员按照提升帮扶项目清单逐项进行检查验收，验收合格的填写《昆明市困难职工家庭安居品质提升帮扶验收表》，困难职工认可签字和验收责任人签字、施工单位负责人签字为验收合格，验收结果报市总工会，或县（市）区总工会备案。地址：昆明市人民东路198号</t>
  </si>
  <si>
    <r>
      <rPr>
        <sz val="10"/>
        <color theme="1"/>
        <rFont val="微软雅黑"/>
        <charset val="134"/>
      </rPr>
      <t>审核审批批阶段：</t>
    </r>
    <r>
      <rPr>
        <sz val="10"/>
        <rFont val="微软雅黑"/>
        <charset val="0"/>
      </rPr>
      <t>15</t>
    </r>
    <r>
      <rPr>
        <sz val="10"/>
        <rFont val="微软雅黑"/>
        <charset val="134"/>
      </rPr>
      <t>个工作日；施工阶段：依施工需要</t>
    </r>
  </si>
  <si>
    <t>金秋助学</t>
  </si>
  <si>
    <r>
      <rPr>
        <sz val="10"/>
        <color theme="1"/>
        <rFont val="微软雅黑"/>
        <charset val="134"/>
      </rPr>
      <t>关于印发《昆明市总工会金秋助学活动管理办法》的通知（昆工办〔</t>
    </r>
    <r>
      <rPr>
        <sz val="10"/>
        <rFont val="微软雅黑"/>
        <charset val="0"/>
      </rPr>
      <t>2022</t>
    </r>
    <r>
      <rPr>
        <sz val="10"/>
        <rFont val="微软雅黑"/>
        <charset val="134"/>
      </rPr>
      <t>〕</t>
    </r>
    <r>
      <rPr>
        <sz val="10"/>
        <rFont val="微软雅黑"/>
        <charset val="0"/>
      </rPr>
      <t>2</t>
    </r>
    <r>
      <rPr>
        <sz val="10"/>
        <rFont val="微软雅黑"/>
        <charset val="134"/>
      </rPr>
      <t>号）</t>
    </r>
  </si>
  <si>
    <r>
      <rPr>
        <sz val="10"/>
        <color theme="1"/>
        <rFont val="微软雅黑"/>
        <charset val="134"/>
      </rPr>
      <t>（一）子女当年参加中考，被国家统招范围内中等职业学校、高等职业教育院校录取并入学的，补助标准为每生</t>
    </r>
    <r>
      <rPr>
        <sz val="10"/>
        <rFont val="微软雅黑"/>
        <charset val="0"/>
      </rPr>
      <t>5</t>
    </r>
    <r>
      <rPr>
        <sz val="10"/>
        <rFont val="微软雅黑"/>
        <charset val="134"/>
      </rPr>
      <t>个月昆明市当年最低生活保障标准；</t>
    </r>
    <r>
      <rPr>
        <sz val="10"/>
        <rFont val="微软雅黑"/>
        <charset val="0"/>
      </rPr>
      <t xml:space="preserve">
</t>
    </r>
    <r>
      <rPr>
        <sz val="10"/>
        <rFont val="微软雅黑"/>
        <charset val="134"/>
      </rPr>
      <t>（二）子女当年参加高考，被国家统招范围内全日制普通高校本专科、高等职业院校录取并入学的，补助标准为每生</t>
    </r>
    <r>
      <rPr>
        <sz val="10"/>
        <rFont val="微软雅黑"/>
        <charset val="0"/>
      </rPr>
      <t>8</t>
    </r>
    <r>
      <rPr>
        <sz val="10"/>
        <rFont val="微软雅黑"/>
        <charset val="134"/>
      </rPr>
      <t>个月昆明市当年最低生活保障标准。</t>
    </r>
  </si>
  <si>
    <t>参加统一招生中、高考，被国家统招范围内中等职业学校、高等职业教育院校、全日制普通高校本专科、高等职业院校录取并入学且符合资助条件的困难职工（含已加入工会组织的农民工和新就业形态劳动者）子女。</t>
  </si>
  <si>
    <r>
      <rPr>
        <sz val="10"/>
        <color theme="1"/>
        <rFont val="微软雅黑"/>
        <charset val="0"/>
      </rPr>
      <t>2022</t>
    </r>
    <r>
      <rPr>
        <sz val="10"/>
        <rFont val="微软雅黑"/>
        <charset val="134"/>
      </rPr>
      <t>年</t>
    </r>
    <r>
      <rPr>
        <sz val="10"/>
        <rFont val="微软雅黑"/>
        <charset val="0"/>
      </rPr>
      <t>6</t>
    </r>
    <r>
      <rPr>
        <sz val="10"/>
        <rFont val="微软雅黑"/>
        <charset val="134"/>
      </rPr>
      <t>月起</t>
    </r>
  </si>
  <si>
    <t>1.在昆明市内的企业、事业单位、机关和其他社会组织中，以工资收入为主要生活来源或者与用人单位建立劳动关系的职工，企业关停并转过程中的下岗、失业职工，家庭年人均收入低于当地最低生活保障标准年度总和3倍的困难职工子女。
2.家庭年人均收入低于当地最低生活保障标准年度总和3 倍，以工资收入为主要生活来源且加入工会组织关系隶属昆明市总工会辖区范围内的农民工子女；家庭年人均收入低于当地最低生活保障标准年度总和3倍，工会组织关系隶属昆明市总工会辖区范围内的新就业形态劳动者子女。
3.因公牺牲、工伤死亡或因公致残、工伤与职业病致残导致完全丧失劳动能力的困难职工子女，职工及其配偶双亡的子女。
4.符合《云南省总工会关于对因患重大疾病导致生活困难的职工家庭实施帮扶的办法》、《云南省总工会关于对因遭遇突发事件导致生活困难的职工家庭实施帮扶的办法》帮扶对象的困难职工。
5.家庭人均收入略高于当地最低生活保障标准年度总和3倍，但由于赡养老人、残疾、单亲等负担较重的困难职工</t>
  </si>
  <si>
    <t>1.本人书面申请（个人和家庭基本情况、子女就学情况等）；
2.基层工会签署意见的金秋助学申请审批表（附件2）；
3.核对授权书，授权工会组织对其家庭经济状况与政府有关部门进行核查对比（附件3）；
4.本人填写的金秋助学申请信息表（附件4）；
5.职工子女的身份证、高考分数、录取通知书、学籍认证书复印件或学费缴费证明；
6.职工双方身份证复印件、一年以上有效期内劳动合同复印件（特殊情况可提供可证明劳动关系的相关材料）；
7.提交半年的工资收入证明，银行发放工资流水或工资总额证明均可（下岗、待岗、轮岗等特殊情况需由单位出具证明并盖公章；退休职工提交单位劳资部门提供的退休金收入证明)；
8. 工惠卡或农村信用合作联社账号、卡复印件（复印件上注明姓名、卡号、联系电话）；
9.户口不在本地需提供居住证（复印件）；
10.证明职工特殊困难的其他相关材料（复印件）；</t>
  </si>
  <si>
    <t>1.（1）申请
由职工本人向所在基层工会提出书面申请，提供材料，并签订核对授权书，授权工会组织对其家庭经济状况与政府部门进行核查比对。
（2） 信息比对
基层工会将核对授权书提交至建档工会，建档工会通过工会帮扶工作管理系统，对申请金秋助学职工家庭的经济情况进行比对，在2个工作日内回复信息比对情况。
（3） 核查
基层工会收到信息比对回复后，须在5个工作日内对困难职工提交的申请材料进行核查，符合条件的填写《工会金秋助学申请审批表》，申请审批表由基层工会主席签字并加盖公章后，连同相关材料按照工会隶属县（市、区）总工会进行审核。
（4） 审核
审核工会须在5个工作日内，对所属基层工会上报的材料进行审核，符合条件的申请审批表由分管领导签字并加盖公章后，连同相关材料报昆明市总工会审批。
（5） 公示
经信息比对、核查、审核各环节确定符合补助条件的，须在申请人所在基层工会进行公示，公示时间不得少于5个工作日。
不符合条件的基层工会应及时回复申请对象。
2.咨询地址：昆明市困难职工帮扶服务中心教育服务窗口</t>
  </si>
  <si>
    <t>https://mp.weixin.qq.com/s/7Sp3DinupoEb8KMPCupWAw</t>
  </si>
  <si>
    <r>
      <rPr>
        <sz val="10"/>
        <color theme="1"/>
        <rFont val="微软雅黑"/>
        <charset val="134"/>
      </rPr>
      <t>单位：昆明市职工服务中心（昆明市工人疗养院）</t>
    </r>
    <r>
      <rPr>
        <sz val="10"/>
        <rFont val="微软雅黑"/>
        <charset val="134"/>
      </rPr>
      <t xml:space="preserve">
联系人及电话：胡明月，0871-63198125</t>
    </r>
  </si>
  <si>
    <t>具体办理时间详见当年下发通知。</t>
  </si>
  <si>
    <t>团市委</t>
  </si>
  <si>
    <r>
      <rPr>
        <sz val="10"/>
        <color theme="1"/>
        <rFont val="微软雅黑"/>
        <charset val="134"/>
      </rPr>
      <t>《云南省创业担保贷款扶持创业工作联席会议办公室关于印发云南省</t>
    </r>
    <r>
      <rPr>
        <sz val="10"/>
        <rFont val="微软雅黑"/>
        <charset val="0"/>
      </rPr>
      <t>2024</t>
    </r>
    <r>
      <rPr>
        <sz val="10"/>
        <rFont val="微软雅黑"/>
        <charset val="134"/>
      </rPr>
      <t>年创业担保贷款政策指南的通知》、《昆明市就业工作领导小组办公室关于下达</t>
    </r>
    <r>
      <rPr>
        <sz val="10"/>
        <rFont val="微软雅黑"/>
        <charset val="0"/>
      </rPr>
      <t>2024</t>
    </r>
    <r>
      <rPr>
        <sz val="10"/>
        <rFont val="微软雅黑"/>
        <charset val="134"/>
      </rPr>
      <t>年度创业担保贷款工作目标任务的通知》（昆就领办〔</t>
    </r>
    <r>
      <rPr>
        <sz val="10"/>
        <rFont val="微软雅黑"/>
        <charset val="0"/>
      </rPr>
      <t>2024</t>
    </r>
    <r>
      <rPr>
        <sz val="10"/>
        <rFont val="微软雅黑"/>
        <charset val="134"/>
      </rPr>
      <t>〕</t>
    </r>
    <r>
      <rPr>
        <sz val="10"/>
        <rFont val="微软雅黑"/>
        <charset val="0"/>
      </rPr>
      <t>2</t>
    </r>
    <r>
      <rPr>
        <sz val="10"/>
        <rFont val="微软雅黑"/>
        <charset val="134"/>
      </rPr>
      <t>号）</t>
    </r>
  </si>
  <si>
    <r>
      <rPr>
        <sz val="10"/>
        <color theme="1"/>
        <rFont val="微软雅黑"/>
        <charset val="134"/>
      </rPr>
      <t>对符合条件的创业者个人，给予最高</t>
    </r>
    <r>
      <rPr>
        <sz val="10"/>
        <rFont val="微软雅黑"/>
        <charset val="0"/>
      </rPr>
      <t>30</t>
    </r>
    <r>
      <rPr>
        <sz val="10"/>
        <rFont val="微软雅黑"/>
        <charset val="134"/>
      </rPr>
      <t>万元、期限不超过</t>
    </r>
    <r>
      <rPr>
        <sz val="10"/>
        <rFont val="微软雅黑"/>
        <charset val="0"/>
      </rPr>
      <t>3</t>
    </r>
    <r>
      <rPr>
        <sz val="10"/>
        <rFont val="微软雅黑"/>
        <charset val="134"/>
      </rPr>
      <t>年的创业担保贷款扶持。</t>
    </r>
    <r>
      <rPr>
        <sz val="10"/>
        <rFont val="微软雅黑"/>
        <charset val="0"/>
      </rPr>
      <t xml:space="preserve">
</t>
    </r>
    <r>
      <rPr>
        <sz val="10"/>
        <rFont val="微软雅黑"/>
        <charset val="134"/>
      </rPr>
      <t>财政部门按贷款实际利率的</t>
    </r>
    <r>
      <rPr>
        <sz val="10"/>
        <rFont val="微软雅黑"/>
        <charset val="0"/>
      </rPr>
      <t>50%</t>
    </r>
    <r>
      <rPr>
        <sz val="10"/>
        <rFont val="微软雅黑"/>
        <charset val="134"/>
      </rPr>
      <t>给予贴息。</t>
    </r>
  </si>
  <si>
    <r>
      <rPr>
        <sz val="10"/>
        <color theme="1"/>
        <rFont val="微软雅黑"/>
        <charset val="0"/>
      </rPr>
      <t>2024</t>
    </r>
    <r>
      <rPr>
        <sz val="10"/>
        <rFont val="微软雅黑"/>
        <charset val="134"/>
      </rPr>
      <t>年</t>
    </r>
    <r>
      <rPr>
        <sz val="10"/>
        <rFont val="微软雅黑"/>
        <charset val="0"/>
      </rPr>
      <t>1</t>
    </r>
    <r>
      <rPr>
        <sz val="10"/>
        <rFont val="微软雅黑"/>
        <charset val="134"/>
      </rPr>
      <t>月</t>
    </r>
    <r>
      <rPr>
        <sz val="10"/>
        <rFont val="微软雅黑"/>
        <charset val="0"/>
      </rPr>
      <t>1</t>
    </r>
    <r>
      <rPr>
        <sz val="10"/>
        <rFont val="微软雅黑"/>
        <charset val="134"/>
      </rPr>
      <t>日</t>
    </r>
    <r>
      <rPr>
        <sz val="10"/>
        <rFont val="微软雅黑"/>
        <charset val="0"/>
      </rPr>
      <t>—2024</t>
    </r>
    <r>
      <rPr>
        <sz val="10"/>
        <rFont val="微软雅黑"/>
        <charset val="134"/>
      </rPr>
      <t>年</t>
    </r>
    <r>
      <rPr>
        <sz val="10"/>
        <rFont val="微软雅黑"/>
        <charset val="0"/>
      </rPr>
      <t>12</t>
    </r>
    <r>
      <rPr>
        <sz val="10"/>
        <rFont val="微软雅黑"/>
        <charset val="134"/>
      </rPr>
      <t>月</t>
    </r>
    <r>
      <rPr>
        <sz val="10"/>
        <rFont val="微软雅黑"/>
        <charset val="0"/>
      </rPr>
      <t>31</t>
    </r>
    <r>
      <rPr>
        <sz val="10"/>
        <rFont val="微软雅黑"/>
        <charset val="134"/>
      </rPr>
      <t>日</t>
    </r>
  </si>
  <si>
    <t>1.个人创业担保贷款：
（1）申请人在法定退休年龄以内，且属于十类重点就业群体；
（2）申请人在昆明市行政区域内办理市场主体登记注册并正常经营；
（3）申请人在提交借款申请时,未在贷款经营实体以外的机关、事业、企业单位就业且未办理退休手续；
（4）申请人提交借款申请时除助学贷款、脱贫人口小额信贷、住房贷款、购车贷款、5万元以下小额消费贷款（含信用卡消费）以外，本人及其配偶应无其他贷款，且无不良征信记录。
2.小微企业创业担保贷款：
（1）属于现行中小企业划型标准规定的小型、微型企业；
（2）申请前1年内新招用符合创业担保贷款申请条件的人数达到企业现有在职职工人数10%（超过100人的企业达到5%），并与其签订1年以上劳动合同；
（3）无拖欠职工工资、欠缴社会保险费等严重违法违规信用记录。</t>
  </si>
  <si>
    <r>
      <rPr>
        <sz val="10"/>
        <color theme="1"/>
        <rFont val="微软雅黑"/>
        <charset val="0"/>
      </rPr>
      <t>（一）贷款申请审批表；</t>
    </r>
    <r>
      <rPr>
        <sz val="10"/>
        <rFont val="微软雅黑"/>
        <charset val="0"/>
      </rPr>
      <t xml:space="preserve">
</t>
    </r>
    <r>
      <rPr>
        <sz val="10"/>
        <rFont val="微软雅黑"/>
        <charset val="134"/>
      </rPr>
      <t>（二）创业计划书；</t>
    </r>
    <r>
      <rPr>
        <sz val="10"/>
        <rFont val="微软雅黑"/>
        <charset val="0"/>
      </rPr>
      <t xml:space="preserve">
</t>
    </r>
    <r>
      <rPr>
        <sz val="10"/>
        <rFont val="微软雅黑"/>
        <charset val="134"/>
      </rPr>
      <t>（三）借款承诺书；</t>
    </r>
    <r>
      <rPr>
        <sz val="10"/>
        <rFont val="微软雅黑"/>
        <charset val="0"/>
      </rPr>
      <t xml:space="preserve">
</t>
    </r>
    <r>
      <rPr>
        <sz val="10"/>
        <rFont val="微软雅黑"/>
        <charset val="134"/>
      </rPr>
      <t>（四）营业执照；</t>
    </r>
    <r>
      <rPr>
        <sz val="10"/>
        <rFont val="微软雅黑"/>
        <charset val="0"/>
      </rPr>
      <t xml:space="preserve">
</t>
    </r>
    <r>
      <rPr>
        <sz val="10"/>
        <rFont val="微软雅黑"/>
        <charset val="134"/>
      </rPr>
      <t>从事特许经营的还需提供相关特许经营许可证。</t>
    </r>
    <r>
      <rPr>
        <sz val="10"/>
        <rFont val="微软雅黑"/>
        <charset val="0"/>
      </rPr>
      <t xml:space="preserve">
</t>
    </r>
    <r>
      <rPr>
        <sz val="10"/>
        <rFont val="微软雅黑"/>
        <charset val="134"/>
      </rPr>
      <t>（五）借款申请人相关证明（身份证、户籍证明及婚姻状况证明（已婚的还需提供配偶的身份证、户籍证明））。</t>
    </r>
    <r>
      <rPr>
        <sz val="10"/>
        <rFont val="微软雅黑"/>
        <charset val="0"/>
      </rPr>
      <t xml:space="preserve">
</t>
    </r>
    <r>
      <rPr>
        <sz val="10"/>
        <rFont val="微软雅黑"/>
        <charset val="134"/>
      </rPr>
      <t>（六）借款申请人身份证明材料（</t>
    </r>
    <r>
      <rPr>
        <sz val="10"/>
        <rFont val="微软雅黑"/>
        <charset val="0"/>
      </rPr>
      <t>1</t>
    </r>
    <r>
      <rPr>
        <sz val="10"/>
        <rFont val="微软雅黑"/>
        <charset val="134"/>
      </rPr>
      <t>．城镇登记失业人员：人社部门核发的《就业创业证》；</t>
    </r>
    <r>
      <rPr>
        <sz val="10"/>
        <rFont val="微软雅黑"/>
        <charset val="0"/>
      </rPr>
      <t>2</t>
    </r>
    <r>
      <rPr>
        <sz val="10"/>
        <rFont val="微软雅黑"/>
        <charset val="134"/>
      </rPr>
      <t>．就业困难人员：就业困难人员认定证明或残疾人证；</t>
    </r>
    <r>
      <rPr>
        <sz val="10"/>
        <rFont val="微软雅黑"/>
        <charset val="0"/>
      </rPr>
      <t>3</t>
    </r>
    <r>
      <rPr>
        <sz val="10"/>
        <rFont val="微软雅黑"/>
        <charset val="134"/>
      </rPr>
      <t>．复员转业退役军人：退出现役相关证件；</t>
    </r>
    <r>
      <rPr>
        <sz val="10"/>
        <rFont val="微软雅黑"/>
        <charset val="0"/>
      </rPr>
      <t>4</t>
    </r>
    <r>
      <rPr>
        <sz val="10"/>
        <rFont val="微软雅黑"/>
        <charset val="134"/>
      </rPr>
      <t>．刑满释放人员：司法部门出具的刑满释放相关材料；</t>
    </r>
    <r>
      <rPr>
        <sz val="10"/>
        <rFont val="微软雅黑"/>
        <charset val="0"/>
      </rPr>
      <t>5</t>
    </r>
    <r>
      <rPr>
        <sz val="10"/>
        <rFont val="微软雅黑"/>
        <charset val="134"/>
      </rPr>
      <t>．高校毕业生：毕业五年以内的毕业证，其中留学回国学生需提供教育部留学服务中心出具的学历学位认定证明，大学生村官需提供高校毕业生到村任职聘用合同书；</t>
    </r>
    <r>
      <rPr>
        <sz val="10"/>
        <rFont val="微软雅黑"/>
        <charset val="0"/>
      </rPr>
      <t>6</t>
    </r>
    <r>
      <rPr>
        <sz val="10"/>
        <rFont val="微软雅黑"/>
        <charset val="134"/>
      </rPr>
      <t>．化解过剩产能企业职工和失业人员：按照相关文件明确的化解过剩产能企业下岗职工和失业人员（企业开具证明）；</t>
    </r>
    <r>
      <rPr>
        <sz val="10"/>
        <rFont val="微软雅黑"/>
        <charset val="0"/>
      </rPr>
      <t>7</t>
    </r>
    <r>
      <rPr>
        <sz val="10"/>
        <rFont val="微软雅黑"/>
        <charset val="134"/>
      </rPr>
      <t>．返乡创业农民工：提供务工地暂住证明或务工期间收入证明等；</t>
    </r>
    <r>
      <rPr>
        <sz val="10"/>
        <rFont val="微软雅黑"/>
        <charset val="0"/>
      </rPr>
      <t>8</t>
    </r>
    <r>
      <rPr>
        <sz val="10"/>
        <rFont val="微软雅黑"/>
        <charset val="134"/>
      </rPr>
      <t>．网络商户：网店登记注册材料、申报前三个月网店交易明细；</t>
    </r>
    <r>
      <rPr>
        <sz val="10"/>
        <rFont val="微软雅黑"/>
        <charset val="0"/>
      </rPr>
      <t>9</t>
    </r>
    <r>
      <rPr>
        <sz val="10"/>
        <rFont val="微软雅黑"/>
        <charset val="134"/>
      </rPr>
      <t>．脱贫人口：乡村振兴部门提供的相关证明；</t>
    </r>
    <r>
      <rPr>
        <sz val="10"/>
        <rFont val="微软雅黑"/>
        <charset val="0"/>
      </rPr>
      <t>10</t>
    </r>
    <r>
      <rPr>
        <sz val="10"/>
        <rFont val="微软雅黑"/>
        <charset val="134"/>
      </rPr>
      <t>．农村自主创业农民：根据统计部门城镇与农村划分情况，凭户口册认定。）</t>
    </r>
  </si>
  <si>
    <r>
      <rPr>
        <sz val="10"/>
        <color theme="1"/>
        <rFont val="微软雅黑"/>
        <charset val="134"/>
      </rPr>
      <t>线上：云南省中小企业融资综合信用服务平台</t>
    </r>
    <r>
      <rPr>
        <sz val="10"/>
        <rFont val="微软雅黑"/>
        <charset val="0"/>
      </rPr>
      <t>“</t>
    </r>
    <r>
      <rPr>
        <sz val="10"/>
        <rFont val="微软雅黑"/>
        <charset val="134"/>
      </rPr>
      <t>创业担保贷款专区</t>
    </r>
    <r>
      <rPr>
        <sz val="10"/>
        <rFont val="微软雅黑"/>
        <charset val="0"/>
      </rPr>
      <t xml:space="preserve">”
</t>
    </r>
    <r>
      <rPr>
        <sz val="10"/>
        <rFont val="微软雅黑"/>
        <charset val="134"/>
      </rPr>
      <t>线下：各县（市）区团委</t>
    </r>
  </si>
  <si>
    <t>财政金融类政策</t>
  </si>
  <si>
    <t>https://rsj.km.gov.cn/c/2021-12-16/4191757.shtml</t>
  </si>
  <si>
    <r>
      <rPr>
        <sz val="10"/>
        <color theme="1"/>
        <rFont val="微软雅黑"/>
        <charset val="134"/>
      </rPr>
      <t>单位：共青团昆明市委青年发展部；</t>
    </r>
    <r>
      <rPr>
        <sz val="10"/>
        <rFont val="微软雅黑"/>
        <charset val="134"/>
      </rPr>
      <t xml:space="preserve">
联系人及电话：李宣达，0871-63166117</t>
    </r>
  </si>
  <si>
    <t>国家税务总局昆明市税务局</t>
  </si>
  <si>
    <t>涉税政策</t>
  </si>
  <si>
    <t>以12366.chinatax.gov.cn公布为准</t>
  </si>
  <si>
    <t>市邮政管理局</t>
  </si>
  <si>
    <t>快递末端网点备案“一次不用跑”</t>
  </si>
  <si>
    <t>《快递暂行条例》《快递业务经营许可管理办法》《快递末端网点备案暂行规定》</t>
  </si>
  <si>
    <t>深化“放管服”改革，实现企业办理快递末端网点备案“一次不用跑”</t>
  </si>
  <si>
    <t>凡符合快递末端网点开办条件的快递企业、分支机构、智能快件箱运营企业等，均可通过“快递业务经营许可管理信息系统”全程在线办理。</t>
  </si>
  <si>
    <t>自发布之日起长期有效（如遇政策调整，以最新通知为准）</t>
  </si>
  <si>
    <t>快递末端网点开办条件的快递企业、分支机构、智能快件箱运营企业等</t>
  </si>
  <si>
    <t>系统内填写的《快递末端网点备案信息表》;从系统下载模板、签字盖章后扫描上传的《开办者承诺书》;备案主体营业执照扫描件;网点负责人身份证件扫描件;网点场所图片资料（含门头、货架、视频监控、服务标识等）;所属企业法人授权书（仅分支机构作为备案主体时需要）;邮政管理部门规定的其他材料</t>
  </si>
  <si>
    <t>线上申请</t>
  </si>
  <si>
    <t>3个工作日内对企业提交的材料进行初审，不符合要求的材料会被退回；初审完成后5个工作日内完成备案。</t>
  </si>
  <si>
    <t>https://zwfw.spb.gov.cn/</t>
  </si>
  <si>
    <t>昆明市邮政管理局            联系电话：0871-63125882</t>
  </si>
  <si>
    <t>昆明供电局</t>
  </si>
  <si>
    <t>云南电网业扩配套投资范围及标准</t>
  </si>
  <si>
    <t>《关于优化调整公司业扩配套项目范围及投资界面标准的通知》（云电规划〔2026〕74号）</t>
  </si>
  <si>
    <t>云南电网公司（以下简称公司）营业区范围内，由公司出资建设的 10（20）kV 及以下业扩配套项目的管理工作。</t>
  </si>
  <si>
    <t>1.对报装容量 160kW 及以下各类用户采用低压供电，实行“三零”服务。
2.对昆明市、曲靖市、滇中新区报装容量 200kW 及以下各类用户采用低压供电，实行“三零”服务。
3.将居民小区供配电设施产权属于供电企业的 220V 交流充电基础设施纳入业扩延伸范围，公司出资建设业扩配套项目至集中表箱，单个车位充电桩报装容量不超过 8kW（含）。
4.对 160kW 及以下的电动自行车充电桩报装用电实行“三零”服务。</t>
  </si>
  <si>
    <t>2026年2月11日印发</t>
  </si>
  <si>
    <t>1.用电容量符合条件。
2.昆明市、滇中新区，在云南电网公司营业区范围内的用户。</t>
  </si>
  <si>
    <t>1.客户身份证明资料/工商营业执照；
2.物业权属证明资料。</t>
  </si>
  <si>
    <t>1.线上：省政务服务网、南网在线APP、南网在线微信/支付宝小程序。
2.线下：昆明市政务服务中心“惠企服务专区”、各网点供电营业厅</t>
  </si>
  <si>
    <t>1.低压非居民用户全过程6个工作日。
2.高压单电源用户全环节22个工作日。
3.高压双电源用户全环节32个工作日。</t>
  </si>
  <si>
    <t>企业用电办理</t>
  </si>
  <si>
    <t>http://www.yn.csg.cn</t>
  </si>
  <si>
    <t>单位：昆明供电局
联系人及电话：王  进，0871-63064905</t>
  </si>
  <si>
    <t>云南电网第三监管周期省级电网输配电价标准</t>
  </si>
  <si>
    <t>云南省发展和改革委员会转发国家发展改革委关于第三监管周期省级电网输配电价及有关事项的通知（云发改价格〔2023〕509号）</t>
  </si>
  <si>
    <t>报装容量为100-315千伏安之间的工商业企业，可以自行选择执行单一制电价或两部制电价。</t>
  </si>
  <si>
    <t>报装容量为100（不含）-315（不含）千伏安之间的工商业企业</t>
  </si>
  <si>
    <t>2023年6月1日—云南省发改委新规出台</t>
  </si>
  <si>
    <t>1.申请新装用电的工商业用户。
2.用电容量符合条件要求。</t>
  </si>
  <si>
    <t>单位：昆明供电局
联系人及电话：成冰，0871-63207071</t>
  </si>
  <si>
    <t>昆明水务集团</t>
  </si>
  <si>
    <t>符合小型供水项目供水接入费用减负</t>
  </si>
  <si>
    <t>《昆明市小型项目供水接入费用减负实施办法（试行）》</t>
  </si>
  <si>
    <t>本市行政区域内企业投资小型项目供水接入费用减负</t>
  </si>
  <si>
    <t>本市行政区域内企业投资小型项目</t>
  </si>
  <si>
    <r>
      <rPr>
        <sz val="10"/>
        <color theme="1"/>
        <rFont val="微软雅黑"/>
        <charset val="0"/>
      </rPr>
      <t>2021</t>
    </r>
    <r>
      <rPr>
        <sz val="10"/>
        <rFont val="微软雅黑"/>
        <charset val="134"/>
      </rPr>
      <t>年</t>
    </r>
    <r>
      <rPr>
        <sz val="10"/>
        <rFont val="微软雅黑"/>
        <charset val="0"/>
      </rPr>
      <t>8</t>
    </r>
    <r>
      <rPr>
        <sz val="10"/>
        <rFont val="微软雅黑"/>
        <charset val="134"/>
      </rPr>
      <t>月</t>
    </r>
    <r>
      <rPr>
        <sz val="10"/>
        <rFont val="微软雅黑"/>
        <charset val="0"/>
      </rPr>
      <t>12</t>
    </r>
    <r>
      <rPr>
        <sz val="10"/>
        <rFont val="微软雅黑"/>
        <charset val="134"/>
      </rPr>
      <t>日起</t>
    </r>
  </si>
  <si>
    <t>小型项目供水接入，是指在本市申请新装、扩容等供水接入，且符合设计规范、接水装表口径为DN40及以下且外线管道长度200米以内的供水接入项目，涉及高快速路、轨道、河道及其他综合管线等设施的复杂供水接入项目，不适用于本实施办法。小型项目供水接入范围包括从公共供水管道接口到结算水表（含水表）后一米管道的施工区域。</t>
  </si>
  <si>
    <r>
      <rPr>
        <sz val="10"/>
        <color theme="1"/>
        <rFont val="微软雅黑"/>
        <charset val="0"/>
      </rPr>
      <t>1.</t>
    </r>
    <r>
      <rPr>
        <sz val="10"/>
        <rFont val="微软雅黑"/>
        <charset val="134"/>
      </rPr>
      <t>营业执照；</t>
    </r>
    <r>
      <rPr>
        <sz val="10"/>
        <rFont val="微软雅黑"/>
        <charset val="0"/>
      </rPr>
      <t xml:space="preserve">
2.</t>
    </r>
    <r>
      <rPr>
        <sz val="10"/>
        <rFont val="微软雅黑"/>
        <charset val="134"/>
      </rPr>
      <t>物业权属证明或项目批复文件。</t>
    </r>
  </si>
  <si>
    <t>1.线上：微信、支付宝“昆明水务集团”小程序
2.线下：昆明通用水务自来水有限公司各营业厅、昆明清源自来水有限责任公司各营业厅</t>
  </si>
  <si>
    <t>对全市市场主体用户及一般项目用水报装实行“230”服务（即无外线工程2个工作日通水，有外线工程3个工作日通水，0材料）。</t>
  </si>
  <si>
    <t>http://www.kmwatersupply.com</t>
  </si>
  <si>
    <t>单位：昆明通用水务自来水有限公司
联系人及电话：铁宸宇  0871-65112351
单位：昆明清源自来水有限责任公司
联系人及电话：马武俊 0871-67429129</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</si>
</sst>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9">
    <font>
      <sz val="11"/>
      <color theme="1"/>
      <name val="宋体"/>
      <charset val="134"/>
      <scheme val="minor"/>
    </font>
    <font>
      <b/>
      <sz val="14"/>
      <color theme="0"/>
      <name val="微软雅黑"/>
      <charset val="134"/>
    </font>
    <font>
      <b/>
      <sz val="11"/>
      <color theme="0"/>
      <name val="微软雅黑"/>
      <charset val="134"/>
    </font>
    <font>
      <b/>
      <sz val="11"/>
      <color theme="1"/>
      <name val="微软雅黑"/>
      <charset val="134"/>
    </font>
    <font>
      <b/>
      <sz val="11"/>
      <color theme="1"/>
      <name val="微软雅黑"/>
      <charset val="0"/>
    </font>
    <font>
      <b/>
      <sz val="10"/>
      <color theme="0"/>
      <name val="微软雅黑"/>
      <charset val="134"/>
    </font>
    <font>
      <sz val="10"/>
      <color theme="1"/>
      <name val="微软雅黑"/>
      <charset val="134"/>
    </font>
    <font>
      <sz val="10"/>
      <color theme="1"/>
      <name val="微软雅黑"/>
      <charset val="0"/>
    </font>
    <font>
      <b/>
      <sz val="10"/>
      <color rgb="FFFFFFFF"/>
      <name val="微软雅黑"/>
      <charset val="134"/>
    </font>
    <font>
      <sz val="10"/>
      <name val="微软雅黑"/>
      <charset val="134"/>
    </font>
    <font>
      <b/>
      <sz val="11"/>
      <color rgb="FF000000"/>
      <name val="微软雅黑"/>
      <charset val="134"/>
    </font>
    <font>
      <sz val="10"/>
      <color rgb="FF000000"/>
      <name val="微软雅黑"/>
      <charset val="134"/>
    </font>
    <font>
      <b/>
      <sz val="16"/>
      <name val="微软雅黑"/>
      <charset val="134"/>
    </font>
    <font>
      <sz val="10"/>
      <color rgb="FF000000"/>
      <name val="微软雅黑"/>
      <charset val="0"/>
    </font>
    <font>
      <b/>
      <sz val="10"/>
      <color rgb="FF000000"/>
      <name val="微软雅黑"/>
      <charset val="134"/>
    </font>
    <font>
      <sz val="10"/>
      <color rgb="FF000000"/>
      <name val="Times New Roman"/>
      <charset val="134"/>
    </font>
    <font>
      <sz val="16"/>
      <name val="方正小标宋_GBK"/>
      <charset val="134"/>
    </font>
    <font>
      <b/>
      <sz val="16"/>
      <name val="方正小标宋_GBK"/>
      <charset val="134"/>
    </font>
    <font>
      <b/>
      <sz val="11"/>
      <color rgb="FFFFFFFF"/>
      <name val="微软雅黑"/>
      <charset val="134"/>
    </font>
    <font>
      <b/>
      <sz val="11"/>
      <color rgb="FF000000"/>
      <name val="微软雅黑"/>
      <charset val="0"/>
    </font>
    <font>
      <sz val="12"/>
      <name val="宋体"/>
      <charset val="134"/>
    </font>
    <font>
      <sz val="10"/>
      <name val="微软雅黑"/>
      <charset val="0"/>
    </font>
    <font>
      <b/>
      <sz val="16"/>
      <color theme="0"/>
      <name val="微软雅黑"/>
      <charset val="134"/>
    </font>
    <font>
      <b/>
      <sz val="11"/>
      <name val="微软雅黑"/>
      <charset val="0"/>
    </font>
    <font>
      <sz val="26"/>
      <name val="方正小标宋简体"/>
      <charset val="134"/>
    </font>
    <font>
      <sz val="18"/>
      <name val="黑体"/>
      <charset val="134"/>
    </font>
    <font>
      <sz val="11"/>
      <name val="宋体"/>
      <charset val="134"/>
      <scheme val="minor"/>
    </font>
    <font>
      <b/>
      <sz val="16"/>
      <color rgb="FFFFFFFF"/>
      <name val="微软雅黑"/>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4"/>
      <color rgb="FFFFFFFF"/>
      <name val="微软雅黑"/>
      <charset val="134"/>
    </font>
    <font>
      <b/>
      <sz val="12"/>
      <color rgb="FFFFFFFF"/>
      <name val="微软雅黑"/>
      <charset val="134"/>
    </font>
  </fonts>
  <fills count="42">
    <fill>
      <patternFill patternType="none"/>
    </fill>
    <fill>
      <patternFill patternType="gray125"/>
    </fill>
    <fill>
      <patternFill patternType="solid">
        <fgColor theme="6"/>
        <bgColor theme="6"/>
      </patternFill>
    </fill>
    <fill>
      <patternFill patternType="solid">
        <fgColor theme="6" tint="0.799981688894314"/>
        <bgColor theme="6" tint="0.799981688894314"/>
      </patternFill>
    </fill>
    <fill>
      <patternFill patternType="solid">
        <fgColor rgb="FFF2BA02"/>
        <bgColor rgb="FFF2BA02"/>
      </patternFill>
    </fill>
    <fill>
      <patternFill patternType="solid">
        <fgColor theme="6" tint="0.799951170384838"/>
        <bgColor theme="6" tint="0.799951170384838"/>
      </patternFill>
    </fill>
    <fill>
      <patternFill patternType="solid">
        <fgColor rgb="FFFFF3CA"/>
        <bgColor rgb="FFFFF3CA"/>
      </patternFill>
    </fill>
    <fill>
      <patternFill patternType="solid">
        <fgColor rgb="FFFFF3CA"/>
        <bgColor theme="6" tint="0.799951170384838"/>
      </patternFill>
    </fill>
    <fill>
      <patternFill patternType="solid">
        <fgColor rgb="FFF2BA02"/>
        <bgColor indexed="64"/>
      </patternFill>
    </fill>
    <fill>
      <patternFill patternType="solid">
        <fgColor theme="4"/>
        <bgColor theme="4"/>
      </patternFill>
    </fill>
    <fill>
      <patternFill patternType="solid">
        <fgColor theme="4" tint="0.799981688894314"/>
        <bgColor theme="4" tint="0.79998168889431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44">
    <border>
      <left/>
      <right/>
      <top/>
      <bottom/>
      <diagonal/>
    </border>
    <border>
      <left style="thin">
        <color theme="6"/>
      </left>
      <right style="thin">
        <color theme="6"/>
      </right>
      <top style="thin">
        <color theme="6"/>
      </top>
      <bottom style="thin">
        <color theme="0"/>
      </bottom>
      <diagonal/>
    </border>
    <border>
      <left style="thin">
        <color theme="6"/>
      </left>
      <right style="thin">
        <color theme="6"/>
      </right>
      <top style="thin">
        <color theme="0"/>
      </top>
      <bottom style="thin">
        <color theme="0"/>
      </bottom>
      <diagonal/>
    </border>
    <border>
      <left style="thin">
        <color theme="6"/>
      </left>
      <right style="thin">
        <color theme="6"/>
      </right>
      <top style="thin">
        <color theme="6" tint="0.399975585192419"/>
      </top>
      <bottom style="thin">
        <color theme="6" tint="0.399975585192419"/>
      </bottom>
      <diagonal/>
    </border>
    <border>
      <left style="thin">
        <color rgb="FFF2BA02"/>
      </left>
      <right style="thin">
        <color rgb="FFF2BA02"/>
      </right>
      <top style="thin">
        <color rgb="FFFFFFFF"/>
      </top>
      <bottom style="thin">
        <color rgb="FFFFFFFF"/>
      </bottom>
      <diagonal/>
    </border>
    <border>
      <left style="thin">
        <color theme="6"/>
      </left>
      <right style="thin">
        <color theme="6"/>
      </right>
      <top style="thin">
        <color theme="6" tint="0.399945066682943"/>
      </top>
      <bottom style="thin">
        <color theme="6" tint="0.399945066682943"/>
      </bottom>
      <diagonal/>
    </border>
    <border>
      <left style="thin">
        <color theme="6"/>
      </left>
      <right style="thin">
        <color theme="6"/>
      </right>
      <top style="thin">
        <color theme="6" tint="0.399945066682943"/>
      </top>
      <bottom/>
      <diagonal/>
    </border>
    <border>
      <left style="thin">
        <color theme="6"/>
      </left>
      <right/>
      <top style="thin">
        <color theme="0"/>
      </top>
      <bottom/>
      <diagonal/>
    </border>
    <border>
      <left style="thin">
        <color rgb="FFFFC000"/>
      </left>
      <right style="thin">
        <color rgb="FFFFC000"/>
      </right>
      <top style="thin">
        <color rgb="FFFFC000"/>
      </top>
      <bottom style="thin">
        <color rgb="FFFFC000"/>
      </bottom>
      <diagonal/>
    </border>
    <border>
      <left style="thin">
        <color rgb="FFF2BA02"/>
      </left>
      <right style="thin">
        <color rgb="FFF2BA02"/>
      </right>
      <top style="thin">
        <color rgb="FFFEDB61"/>
      </top>
      <bottom style="thin">
        <color rgb="FFFEDB61"/>
      </bottom>
      <diagonal/>
    </border>
    <border>
      <left style="thin">
        <color theme="6"/>
      </left>
      <right style="thin">
        <color theme="6"/>
      </right>
      <top style="thin">
        <color theme="0"/>
      </top>
      <bottom/>
      <diagonal/>
    </border>
    <border>
      <left style="thin">
        <color rgb="FFF2BA02"/>
      </left>
      <right style="thin">
        <color rgb="FFF2BA02"/>
      </right>
      <top style="thin">
        <color rgb="FFFEDB61"/>
      </top>
      <bottom/>
      <diagonal/>
    </border>
    <border>
      <left style="thin">
        <color rgb="FFFFC000"/>
      </left>
      <right/>
      <top style="thin">
        <color rgb="FFFFC000"/>
      </top>
      <bottom style="thin">
        <color rgb="FFFFC000"/>
      </bottom>
      <diagonal/>
    </border>
    <border>
      <left/>
      <right style="thin">
        <color rgb="FFFFC000"/>
      </right>
      <top style="thin">
        <color rgb="FFFFC000"/>
      </top>
      <bottom style="thin">
        <color rgb="FFFFC000"/>
      </bottom>
      <diagonal/>
    </border>
    <border>
      <left style="thin">
        <color theme="6"/>
      </left>
      <right style="thin">
        <color theme="6"/>
      </right>
      <top/>
      <bottom style="thin">
        <color theme="0"/>
      </bottom>
      <diagonal/>
    </border>
    <border>
      <left style="thin">
        <color theme="6"/>
      </left>
      <right style="thin">
        <color theme="6"/>
      </right>
      <top style="thin">
        <color theme="6" tint="0.399975585192419"/>
      </top>
      <bottom/>
      <diagonal/>
    </border>
    <border>
      <left style="thin">
        <color theme="6"/>
      </left>
      <right style="thin">
        <color theme="6"/>
      </right>
      <top/>
      <bottom style="thin">
        <color theme="6" tint="0.399975585192419"/>
      </bottom>
      <diagonal/>
    </border>
    <border>
      <left style="thin">
        <color rgb="FFF2BA02"/>
      </left>
      <right style="thin">
        <color rgb="FFF2BA02"/>
      </right>
      <top style="thin">
        <color rgb="FFFFFFFF"/>
      </top>
      <bottom/>
      <diagonal/>
    </border>
    <border>
      <left style="thin">
        <color rgb="FFF2BA02"/>
      </left>
      <right style="thin">
        <color rgb="FFF2BA02"/>
      </right>
      <top style="thin">
        <color rgb="FFF2BA02"/>
      </top>
      <bottom style="thin">
        <color rgb="FFFFFFFF"/>
      </bottom>
      <diagonal/>
    </border>
    <border>
      <left style="thin">
        <color rgb="FFF2BA02"/>
      </left>
      <right style="thin">
        <color rgb="FFF2BA02"/>
      </right>
      <top/>
      <bottom style="thin">
        <color rgb="FFFFFFFF"/>
      </bottom>
      <diagonal/>
    </border>
    <border>
      <left style="thin">
        <color rgb="FFF2BA02"/>
      </left>
      <right style="thin">
        <color rgb="FFF2BA02"/>
      </right>
      <top/>
      <bottom style="thin">
        <color rgb="FFFEDB61"/>
      </bottom>
      <diagonal/>
    </border>
    <border>
      <left/>
      <right style="thin">
        <color rgb="FFFFC000"/>
      </right>
      <top style="thin">
        <color rgb="FFFFC000"/>
      </top>
      <bottom/>
      <diagonal/>
    </border>
    <border>
      <left style="thin">
        <color rgb="FFF2BA02"/>
      </left>
      <right/>
      <top/>
      <bottom style="thin">
        <color rgb="FFFFFFFF"/>
      </bottom>
      <diagonal/>
    </border>
    <border>
      <left style="thin">
        <color rgb="FFF2BA02"/>
      </left>
      <right/>
      <top style="thin">
        <color rgb="FFFFFFFF"/>
      </top>
      <bottom style="thin">
        <color rgb="FFFFFFFF"/>
      </bottom>
      <diagonal/>
    </border>
    <border>
      <left style="thin">
        <color rgb="FFF2BA02"/>
      </left>
      <right/>
      <top style="thin">
        <color rgb="FFFFFFFF"/>
      </top>
      <bottom/>
      <diagonal/>
    </border>
    <border>
      <left style="thin">
        <color rgb="FFFFC000"/>
      </left>
      <right/>
      <top/>
      <bottom/>
      <diagonal/>
    </border>
    <border>
      <left/>
      <right/>
      <top style="thin">
        <color theme="0"/>
      </top>
      <bottom style="thin">
        <color theme="0"/>
      </bottom>
      <diagonal/>
    </border>
    <border>
      <left/>
      <right style="thin">
        <color theme="6"/>
      </right>
      <top style="thin">
        <color theme="6" tint="0.399975585192419"/>
      </top>
      <bottom/>
      <diagonal/>
    </border>
    <border>
      <left style="thin">
        <color rgb="FFFFC000"/>
      </left>
      <right style="thin">
        <color rgb="FFFFC000"/>
      </right>
      <top/>
      <bottom/>
      <diagonal/>
    </border>
    <border>
      <left style="thin">
        <color theme="6"/>
      </left>
      <right style="thin">
        <color theme="6"/>
      </right>
      <top style="thin">
        <color theme="0"/>
      </top>
      <bottom style="thin">
        <color theme="6"/>
      </bottom>
      <diagonal/>
    </border>
    <border>
      <left style="thin">
        <color theme="6"/>
      </left>
      <right style="thin">
        <color theme="6"/>
      </right>
      <top style="thin">
        <color theme="6" tint="0.399975585192419"/>
      </top>
      <bottom style="thin">
        <color theme="6"/>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4"/>
      </left>
      <right style="thin">
        <color theme="4"/>
      </right>
      <top/>
      <bottom style="thin">
        <color theme="4"/>
      </bottom>
      <diagonal/>
    </border>
    <border>
      <left style="thin">
        <color theme="4"/>
      </left>
      <right style="thin">
        <color theme="4"/>
      </right>
      <top style="thin">
        <color theme="4"/>
      </top>
      <bottom style="thin">
        <color theme="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0" fillId="11" borderId="36" applyNumberFormat="0" applyFont="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37" applyNumberFormat="0" applyFill="0" applyAlignment="0" applyProtection="0">
      <alignment vertical="center"/>
    </xf>
    <xf numFmtId="0" fontId="34" fillId="0" borderId="37" applyNumberFormat="0" applyFill="0" applyAlignment="0" applyProtection="0">
      <alignment vertical="center"/>
    </xf>
    <xf numFmtId="0" fontId="35" fillId="0" borderId="38" applyNumberFormat="0" applyFill="0" applyAlignment="0" applyProtection="0">
      <alignment vertical="center"/>
    </xf>
    <xf numFmtId="0" fontId="35" fillId="0" borderId="0" applyNumberFormat="0" applyFill="0" applyBorder="0" applyAlignment="0" applyProtection="0">
      <alignment vertical="center"/>
    </xf>
    <xf numFmtId="0" fontId="36" fillId="12" borderId="39" applyNumberFormat="0" applyAlignment="0" applyProtection="0">
      <alignment vertical="center"/>
    </xf>
    <xf numFmtId="0" fontId="37" fillId="13" borderId="40" applyNumberFormat="0" applyAlignment="0" applyProtection="0">
      <alignment vertical="center"/>
    </xf>
    <xf numFmtId="0" fontId="38" fillId="13" borderId="39" applyNumberFormat="0" applyAlignment="0" applyProtection="0">
      <alignment vertical="center"/>
    </xf>
    <xf numFmtId="0" fontId="39" fillId="14" borderId="41" applyNumberFormat="0" applyAlignment="0" applyProtection="0">
      <alignment vertical="center"/>
    </xf>
    <xf numFmtId="0" fontId="40" fillId="0" borderId="42" applyNumberFormat="0" applyFill="0" applyAlignment="0" applyProtection="0">
      <alignment vertical="center"/>
    </xf>
    <xf numFmtId="0" fontId="41" fillId="0" borderId="43" applyNumberFormat="0" applyFill="0" applyAlignment="0" applyProtection="0">
      <alignment vertical="center"/>
    </xf>
    <xf numFmtId="0" fontId="42" fillId="15" borderId="0" applyNumberFormat="0" applyBorder="0" applyAlignment="0" applyProtection="0">
      <alignment vertical="center"/>
    </xf>
    <xf numFmtId="0" fontId="43" fillId="16" borderId="0" applyNumberFormat="0" applyBorder="0" applyAlignment="0" applyProtection="0">
      <alignment vertical="center"/>
    </xf>
    <xf numFmtId="0" fontId="44" fillId="17" borderId="0" applyNumberFormat="0" applyBorder="0" applyAlignment="0" applyProtection="0">
      <alignment vertical="center"/>
    </xf>
    <xf numFmtId="0" fontId="45" fillId="18" borderId="0" applyNumberFormat="0" applyBorder="0" applyAlignment="0" applyProtection="0">
      <alignment vertical="center"/>
    </xf>
    <xf numFmtId="0" fontId="46" fillId="19" borderId="0" applyNumberFormat="0" applyBorder="0" applyAlignment="0" applyProtection="0">
      <alignment vertical="center"/>
    </xf>
    <xf numFmtId="0" fontId="46" fillId="20" borderId="0" applyNumberFormat="0" applyBorder="0" applyAlignment="0" applyProtection="0">
      <alignment vertical="center"/>
    </xf>
    <xf numFmtId="0" fontId="45" fillId="21" borderId="0" applyNumberFormat="0" applyBorder="0" applyAlignment="0" applyProtection="0">
      <alignment vertical="center"/>
    </xf>
    <xf numFmtId="0" fontId="45" fillId="22" borderId="0" applyNumberFormat="0" applyBorder="0" applyAlignment="0" applyProtection="0">
      <alignment vertical="center"/>
    </xf>
    <xf numFmtId="0" fontId="46" fillId="23" borderId="0" applyNumberFormat="0" applyBorder="0" applyAlignment="0" applyProtection="0">
      <alignment vertical="center"/>
    </xf>
    <xf numFmtId="0" fontId="46" fillId="24" borderId="0" applyNumberFormat="0" applyBorder="0" applyAlignment="0" applyProtection="0">
      <alignment vertical="center"/>
    </xf>
    <xf numFmtId="0" fontId="45" fillId="25" borderId="0" applyNumberFormat="0" applyBorder="0" applyAlignment="0" applyProtection="0">
      <alignment vertical="center"/>
    </xf>
    <xf numFmtId="0" fontId="45" fillId="26" borderId="0" applyNumberFormat="0" applyBorder="0" applyAlignment="0" applyProtection="0">
      <alignment vertical="center"/>
    </xf>
    <xf numFmtId="0" fontId="46" fillId="27" borderId="0" applyNumberFormat="0" applyBorder="0" applyAlignment="0" applyProtection="0">
      <alignment vertical="center"/>
    </xf>
    <xf numFmtId="0" fontId="46" fillId="28" borderId="0" applyNumberFormat="0" applyBorder="0" applyAlignment="0" applyProtection="0">
      <alignment vertical="center"/>
    </xf>
    <xf numFmtId="0" fontId="45" fillId="29" borderId="0" applyNumberFormat="0" applyBorder="0" applyAlignment="0" applyProtection="0">
      <alignment vertical="center"/>
    </xf>
    <xf numFmtId="0" fontId="45" fillId="30" borderId="0" applyNumberFormat="0" applyBorder="0" applyAlignment="0" applyProtection="0">
      <alignment vertical="center"/>
    </xf>
    <xf numFmtId="0" fontId="46" fillId="31" borderId="0" applyNumberFormat="0" applyBorder="0" applyAlignment="0" applyProtection="0">
      <alignment vertical="center"/>
    </xf>
    <xf numFmtId="0" fontId="46" fillId="32" borderId="0" applyNumberFormat="0" applyBorder="0" applyAlignment="0" applyProtection="0">
      <alignment vertical="center"/>
    </xf>
    <xf numFmtId="0" fontId="45" fillId="33" borderId="0" applyNumberFormat="0" applyBorder="0" applyAlignment="0" applyProtection="0">
      <alignment vertical="center"/>
    </xf>
    <xf numFmtId="0" fontId="45" fillId="34" borderId="0" applyNumberFormat="0" applyBorder="0" applyAlignment="0" applyProtection="0">
      <alignment vertical="center"/>
    </xf>
    <xf numFmtId="0" fontId="46" fillId="35" borderId="0" applyNumberFormat="0" applyBorder="0" applyAlignment="0" applyProtection="0">
      <alignment vertical="center"/>
    </xf>
    <xf numFmtId="0" fontId="46" fillId="36" borderId="0" applyNumberFormat="0" applyBorder="0" applyAlignment="0" applyProtection="0">
      <alignment vertical="center"/>
    </xf>
    <xf numFmtId="0" fontId="45" fillId="37" borderId="0" applyNumberFormat="0" applyBorder="0" applyAlignment="0" applyProtection="0">
      <alignment vertical="center"/>
    </xf>
    <xf numFmtId="0" fontId="45" fillId="38" borderId="0" applyNumberFormat="0" applyBorder="0" applyAlignment="0" applyProtection="0">
      <alignment vertical="center"/>
    </xf>
    <xf numFmtId="0" fontId="46" fillId="39" borderId="0" applyNumberFormat="0" applyBorder="0" applyAlignment="0" applyProtection="0">
      <alignment vertical="center"/>
    </xf>
    <xf numFmtId="0" fontId="46" fillId="40" borderId="0" applyNumberFormat="0" applyBorder="0" applyAlignment="0" applyProtection="0">
      <alignment vertical="center"/>
    </xf>
    <xf numFmtId="0" fontId="45" fillId="41" borderId="0" applyNumberFormat="0" applyBorder="0" applyAlignment="0" applyProtection="0">
      <alignment vertical="center"/>
    </xf>
  </cellStyleXfs>
  <cellXfs count="123">
    <xf numFmtId="0" fontId="0" fillId="0" borderId="0" xfId="0">
      <alignment vertical="center"/>
    </xf>
    <xf numFmtId="0" fontId="0" fillId="0" borderId="0" xfId="0" applyAlignment="1">
      <alignment horizontal="left" vertical="center"/>
    </xf>
    <xf numFmtId="0" fontId="1" fillId="2" borderId="1" xfId="0" applyFont="1" applyFill="1" applyBorder="1" applyAlignment="1">
      <alignment horizontal="center" vertical="center" wrapText="1"/>
    </xf>
    <xf numFmtId="0" fontId="1" fillId="2" borderId="1" xfId="0" applyFont="1" applyFill="1" applyBorder="1" applyAlignment="1">
      <alignment horizontal="left" vertical="center" wrapText="1"/>
    </xf>
    <xf numFmtId="0" fontId="2" fillId="2" borderId="2" xfId="0" applyFont="1" applyFill="1" applyBorder="1" applyAlignment="1">
      <alignment horizontal="center" vertical="center" wrapText="1"/>
    </xf>
    <xf numFmtId="0" fontId="3" fillId="0" borderId="3" xfId="0" applyFont="1" applyFill="1" applyBorder="1" applyAlignment="1">
      <alignment horizontal="left" vertical="center" wrapText="1"/>
    </xf>
    <xf numFmtId="0" fontId="4" fillId="3" borderId="3" xfId="0" applyFont="1" applyFill="1" applyBorder="1" applyAlignment="1">
      <alignment horizontal="left" vertical="center" wrapText="1"/>
    </xf>
    <xf numFmtId="0" fontId="5" fillId="2" borderId="2" xfId="0" applyFont="1" applyFill="1" applyBorder="1" applyAlignment="1">
      <alignment horizontal="center" vertical="center" wrapText="1"/>
    </xf>
    <xf numFmtId="0" fontId="6" fillId="0" borderId="3" xfId="0" applyFont="1" applyFill="1" applyBorder="1" applyAlignment="1">
      <alignment horizontal="left" vertical="center" wrapText="1"/>
    </xf>
    <xf numFmtId="0" fontId="6" fillId="3" borderId="3" xfId="0" applyFont="1" applyFill="1" applyBorder="1" applyAlignment="1">
      <alignment horizontal="left" vertical="center" wrapText="1"/>
    </xf>
    <xf numFmtId="0" fontId="7" fillId="0" borderId="3" xfId="0" applyFont="1" applyFill="1" applyBorder="1" applyAlignment="1">
      <alignment horizontal="left" vertical="center" wrapText="1"/>
    </xf>
    <xf numFmtId="0" fontId="8" fillId="4" borderId="4" xfId="0" applyFont="1" applyFill="1" applyBorder="1" applyAlignment="1">
      <alignment horizontal="center" vertical="center" wrapText="1"/>
    </xf>
    <xf numFmtId="0" fontId="9" fillId="5" borderId="5" xfId="0" applyFont="1" applyFill="1" applyBorder="1" applyAlignment="1">
      <alignment horizontal="left" vertical="center" wrapText="1"/>
    </xf>
    <xf numFmtId="0" fontId="9" fillId="0" borderId="5" xfId="0" applyFont="1" applyFill="1" applyBorder="1" applyAlignment="1">
      <alignment horizontal="left" vertical="center" wrapText="1"/>
    </xf>
    <xf numFmtId="0" fontId="8" fillId="2" borderId="2" xfId="0" applyFont="1" applyFill="1" applyBorder="1" applyAlignment="1">
      <alignment horizontal="center" vertical="center" wrapText="1"/>
    </xf>
    <xf numFmtId="0" fontId="9" fillId="5" borderId="6" xfId="0" applyFont="1" applyFill="1" applyBorder="1" applyAlignment="1">
      <alignment horizontal="left" vertical="center" wrapText="1"/>
    </xf>
    <xf numFmtId="0" fontId="5" fillId="2" borderId="7" xfId="0" applyFont="1" applyFill="1" applyBorder="1" applyAlignment="1">
      <alignment horizontal="center" vertical="center" wrapText="1"/>
    </xf>
    <xf numFmtId="0" fontId="7" fillId="0" borderId="8" xfId="0" applyFont="1" applyFill="1" applyBorder="1" applyAlignment="1">
      <alignment horizontal="left" vertical="center" wrapText="1"/>
    </xf>
    <xf numFmtId="0" fontId="10" fillId="6" borderId="9" xfId="0" applyFont="1" applyFill="1" applyBorder="1" applyAlignment="1">
      <alignment horizontal="left" vertical="center" wrapText="1"/>
    </xf>
    <xf numFmtId="0" fontId="11" fillId="0" borderId="9" xfId="0" applyFont="1" applyFill="1" applyBorder="1" applyAlignment="1">
      <alignment horizontal="left" vertical="center" wrapText="1"/>
    </xf>
    <xf numFmtId="0" fontId="11" fillId="6" borderId="9" xfId="0" applyFont="1" applyFill="1" applyBorder="1" applyAlignment="1">
      <alignment horizontal="left" vertical="center" wrapText="1"/>
    </xf>
    <xf numFmtId="0" fontId="5" fillId="2" borderId="10" xfId="0" applyFont="1" applyFill="1" applyBorder="1" applyAlignment="1">
      <alignment horizontal="center" vertical="center" wrapText="1"/>
    </xf>
    <xf numFmtId="0" fontId="11" fillId="0" borderId="11" xfId="0" applyFont="1" applyFill="1" applyBorder="1" applyAlignment="1">
      <alignment horizontal="left" vertical="center" wrapText="1"/>
    </xf>
    <xf numFmtId="0" fontId="0" fillId="0" borderId="12" xfId="0" applyBorder="1" applyAlignment="1">
      <alignment horizontal="center" vertical="center" wrapText="1"/>
    </xf>
    <xf numFmtId="0" fontId="0" fillId="0" borderId="13" xfId="0" applyBorder="1" applyAlignment="1">
      <alignment horizontal="center" vertical="center" wrapText="1"/>
    </xf>
    <xf numFmtId="0" fontId="2" fillId="2" borderId="14" xfId="0" applyFont="1" applyFill="1" applyBorder="1" applyAlignment="1">
      <alignment horizontal="center" vertical="center" wrapText="1"/>
    </xf>
    <xf numFmtId="0" fontId="6" fillId="0" borderId="3" xfId="0" applyNumberFormat="1" applyFont="1" applyFill="1" applyBorder="1" applyAlignment="1">
      <alignment horizontal="left" vertical="center" wrapText="1"/>
    </xf>
    <xf numFmtId="0" fontId="6" fillId="3" borderId="3" xfId="0" applyNumberFormat="1" applyFont="1" applyFill="1" applyBorder="1" applyAlignment="1">
      <alignment horizontal="left" vertical="center" wrapText="1"/>
    </xf>
    <xf numFmtId="0" fontId="7" fillId="0" borderId="3" xfId="0" applyNumberFormat="1" applyFont="1" applyFill="1" applyBorder="1" applyAlignment="1">
      <alignment horizontal="left" vertical="center" wrapText="1"/>
    </xf>
    <xf numFmtId="0" fontId="6" fillId="3" borderId="15" xfId="0" applyNumberFormat="1" applyFont="1" applyFill="1" applyBorder="1" applyAlignment="1">
      <alignment horizontal="left" vertical="center" wrapText="1"/>
    </xf>
    <xf numFmtId="0" fontId="7" fillId="3" borderId="3" xfId="0" applyFont="1" applyFill="1" applyBorder="1" applyAlignment="1">
      <alignment horizontal="left" vertical="center" wrapText="1"/>
    </xf>
    <xf numFmtId="0" fontId="7" fillId="0" borderId="15" xfId="0" applyFont="1" applyFill="1" applyBorder="1" applyAlignment="1">
      <alignment horizontal="left" vertical="center" wrapText="1"/>
    </xf>
    <xf numFmtId="0" fontId="11" fillId="3" borderId="3" xfId="0" applyFont="1" applyFill="1" applyBorder="1" applyAlignment="1">
      <alignment horizontal="left" vertical="center" wrapText="1"/>
    </xf>
    <xf numFmtId="0" fontId="6" fillId="3" borderId="15" xfId="0" applyFont="1" applyFill="1" applyBorder="1" applyAlignment="1">
      <alignment horizontal="left" vertical="center" wrapText="1"/>
    </xf>
    <xf numFmtId="0" fontId="12" fillId="0" borderId="0" xfId="0" applyFont="1" applyFill="1" applyAlignment="1">
      <alignment horizontal="center" vertical="center" wrapText="1"/>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0" xfId="0" applyAlignment="1">
      <alignment horizontal="center" vertical="center" wrapText="1"/>
    </xf>
    <xf numFmtId="0" fontId="4" fillId="3" borderId="16" xfId="0" applyFont="1" applyFill="1" applyBorder="1" applyAlignment="1">
      <alignment horizontal="left" vertical="center" wrapText="1"/>
    </xf>
    <xf numFmtId="0" fontId="6" fillId="3" borderId="15" xfId="0" applyFont="1" applyFill="1" applyBorder="1" applyAlignment="1">
      <alignment vertical="center" wrapText="1"/>
    </xf>
    <xf numFmtId="0" fontId="13" fillId="0" borderId="3" xfId="0" applyFont="1" applyFill="1" applyBorder="1" applyAlignment="1">
      <alignment horizontal="left" vertical="center" wrapText="1"/>
    </xf>
    <xf numFmtId="0" fontId="10" fillId="0" borderId="11" xfId="0" applyFont="1" applyFill="1" applyBorder="1" applyAlignment="1">
      <alignment horizontal="left" vertical="center" wrapText="1"/>
    </xf>
    <xf numFmtId="0" fontId="14" fillId="6" borderId="9" xfId="0" applyFont="1" applyFill="1" applyBorder="1" applyAlignment="1">
      <alignment horizontal="left" vertical="center" wrapText="1"/>
    </xf>
    <xf numFmtId="0" fontId="15" fillId="0" borderId="11" xfId="0" applyFont="1" applyFill="1" applyBorder="1" applyAlignment="1">
      <alignment horizontal="left" vertical="center" wrapText="1"/>
    </xf>
    <xf numFmtId="0" fontId="15" fillId="6" borderId="9" xfId="0" applyFont="1" applyFill="1" applyBorder="1" applyAlignment="1">
      <alignment horizontal="left" vertical="center" wrapText="1"/>
    </xf>
    <xf numFmtId="0" fontId="8" fillId="4" borderId="17" xfId="0" applyFont="1" applyFill="1" applyBorder="1" applyAlignment="1">
      <alignment horizontal="center" vertical="center" wrapText="1"/>
    </xf>
    <xf numFmtId="0" fontId="16" fillId="4" borderId="18" xfId="6" applyFont="1" applyFill="1" applyBorder="1" applyAlignment="1">
      <alignment horizontal="center" vertical="center" wrapText="1"/>
    </xf>
    <xf numFmtId="0" fontId="17" fillId="4" borderId="18" xfId="0" applyFont="1" applyFill="1" applyBorder="1" applyAlignment="1">
      <alignment horizontal="left" vertical="center" wrapText="1"/>
    </xf>
    <xf numFmtId="0" fontId="10" fillId="0" borderId="9" xfId="0" applyFont="1" applyFill="1" applyBorder="1" applyAlignment="1">
      <alignment horizontal="left" vertical="center" wrapText="1"/>
    </xf>
    <xf numFmtId="0" fontId="6" fillId="0" borderId="5" xfId="0" applyFont="1" applyFill="1" applyBorder="1" applyAlignment="1">
      <alignment horizontal="left" vertical="center" wrapText="1"/>
    </xf>
    <xf numFmtId="0" fontId="6" fillId="5" borderId="5" xfId="0" applyFont="1" applyFill="1" applyBorder="1" applyAlignment="1">
      <alignment horizontal="left" vertical="center" wrapText="1"/>
    </xf>
    <xf numFmtId="0" fontId="6" fillId="5" borderId="6" xfId="0" applyFont="1" applyFill="1" applyBorder="1" applyAlignment="1">
      <alignment horizontal="left" vertical="center" wrapText="1"/>
    </xf>
    <xf numFmtId="0" fontId="7" fillId="0" borderId="15" xfId="0" applyFont="1" applyFill="1" applyBorder="1" applyAlignment="1">
      <alignment vertical="center" wrapText="1"/>
    </xf>
    <xf numFmtId="0" fontId="18" fillId="4" borderId="4" xfId="0" applyFont="1" applyFill="1" applyBorder="1" applyAlignment="1">
      <alignment horizontal="center" vertical="center" wrapText="1"/>
    </xf>
    <xf numFmtId="0" fontId="10" fillId="0" borderId="9" xfId="0" applyFont="1" applyBorder="1" applyAlignment="1">
      <alignment horizontal="left" vertical="center" wrapText="1"/>
    </xf>
    <xf numFmtId="0" fontId="18" fillId="4" borderId="19" xfId="0" applyFont="1" applyFill="1" applyBorder="1" applyAlignment="1">
      <alignment horizontal="center" vertical="center" wrapText="1"/>
    </xf>
    <xf numFmtId="0" fontId="19" fillId="6" borderId="20" xfId="0" applyFont="1" applyFill="1" applyBorder="1" applyAlignment="1">
      <alignment horizontal="left" vertical="center" wrapText="1"/>
    </xf>
    <xf numFmtId="0" fontId="6" fillId="0" borderId="0" xfId="0" applyFont="1" applyAlignment="1">
      <alignment horizontal="left" vertical="center" wrapText="1"/>
    </xf>
    <xf numFmtId="0" fontId="0" fillId="0" borderId="21" xfId="0" applyBorder="1" applyAlignment="1">
      <alignment horizontal="center" vertical="center" wrapText="1"/>
    </xf>
    <xf numFmtId="0" fontId="0" fillId="0" borderId="0" xfId="0" applyAlignment="1">
      <alignment horizontal="left" vertical="center" wrapText="1"/>
    </xf>
    <xf numFmtId="0" fontId="18" fillId="4" borderId="22" xfId="0" applyFont="1" applyFill="1" applyBorder="1" applyAlignment="1">
      <alignment horizontal="center" vertical="center" wrapText="1"/>
    </xf>
    <xf numFmtId="0" fontId="14" fillId="0" borderId="11" xfId="0" applyFont="1" applyFill="1" applyBorder="1" applyAlignment="1">
      <alignment horizontal="left" vertical="center" wrapText="1"/>
    </xf>
    <xf numFmtId="0" fontId="11" fillId="0" borderId="0" xfId="0" applyFont="1" applyFill="1" applyBorder="1" applyAlignment="1">
      <alignment horizontal="left" vertical="center" wrapText="1"/>
    </xf>
    <xf numFmtId="0" fontId="8" fillId="4" borderId="23" xfId="0" applyFont="1" applyFill="1" applyBorder="1" applyAlignment="1">
      <alignment horizontal="center" vertical="center" wrapText="1"/>
    </xf>
    <xf numFmtId="0" fontId="11" fillId="6" borderId="0" xfId="0" applyFont="1" applyFill="1" applyBorder="1" applyAlignment="1">
      <alignment horizontal="left" vertical="center" wrapText="1"/>
    </xf>
    <xf numFmtId="0" fontId="8" fillId="4" borderId="24" xfId="0" applyFont="1" applyFill="1" applyBorder="1" applyAlignment="1">
      <alignment horizontal="center" vertical="center" wrapText="1"/>
    </xf>
    <xf numFmtId="0" fontId="13" fillId="0" borderId="25" xfId="0" applyFont="1" applyBorder="1" applyAlignment="1">
      <alignment vertical="center" wrapText="1"/>
    </xf>
    <xf numFmtId="0" fontId="13" fillId="0" borderId="0" xfId="0" applyFont="1" applyBorder="1" applyAlignment="1">
      <alignment vertical="center" wrapText="1"/>
    </xf>
    <xf numFmtId="0" fontId="20" fillId="0" borderId="0" xfId="0" applyFont="1" applyFill="1" applyBorder="1" applyAlignment="1">
      <alignment vertical="center"/>
    </xf>
    <xf numFmtId="0" fontId="2" fillId="2" borderId="26" xfId="0" applyFont="1" applyFill="1" applyBorder="1" applyAlignment="1">
      <alignment horizontal="center" vertical="center" wrapText="1"/>
    </xf>
    <xf numFmtId="0" fontId="4" fillId="3" borderId="27" xfId="0" applyFont="1" applyFill="1" applyBorder="1" applyAlignment="1">
      <alignment horizontal="left" vertical="center" wrapText="1"/>
    </xf>
    <xf numFmtId="0" fontId="5" fillId="2" borderId="26" xfId="0" applyFont="1" applyFill="1" applyBorder="1" applyAlignment="1">
      <alignment horizontal="center" vertical="center" wrapText="1"/>
    </xf>
    <xf numFmtId="0" fontId="6" fillId="0" borderId="13" xfId="0" applyFont="1" applyFill="1" applyBorder="1" applyAlignment="1">
      <alignment horizontal="left" vertical="center" wrapText="1"/>
    </xf>
    <xf numFmtId="0" fontId="6" fillId="7" borderId="13" xfId="0" applyFont="1" applyFill="1" applyBorder="1" applyAlignment="1">
      <alignment horizontal="left" vertical="center" wrapText="1"/>
    </xf>
    <xf numFmtId="0" fontId="8" fillId="4" borderId="26" xfId="0" applyFont="1" applyFill="1" applyBorder="1" applyAlignment="1">
      <alignment horizontal="center" vertical="center" wrapText="1"/>
    </xf>
    <xf numFmtId="0" fontId="8" fillId="2" borderId="26" xfId="0" applyFont="1" applyFill="1" applyBorder="1" applyAlignment="1">
      <alignment horizontal="center" vertical="center" wrapText="1"/>
    </xf>
    <xf numFmtId="0" fontId="0" fillId="0" borderId="28" xfId="0" applyBorder="1" applyAlignment="1">
      <alignment horizontal="center" vertical="center" wrapText="1"/>
    </xf>
    <xf numFmtId="0" fontId="0" fillId="0" borderId="8" xfId="0" applyBorder="1" applyAlignment="1">
      <alignment horizontal="center" vertical="center" wrapText="1"/>
    </xf>
    <xf numFmtId="0" fontId="4" fillId="3" borderId="13" xfId="0" applyFont="1" applyFill="1" applyBorder="1" applyAlignment="1">
      <alignment horizontal="left" vertical="center" wrapText="1"/>
    </xf>
    <xf numFmtId="0" fontId="11" fillId="7" borderId="13" xfId="0" applyFont="1" applyFill="1" applyBorder="1" applyAlignment="1">
      <alignment horizontal="left" vertical="center" wrapText="1"/>
    </xf>
    <xf numFmtId="0" fontId="7" fillId="0" borderId="13" xfId="0" applyFont="1" applyFill="1" applyBorder="1" applyAlignment="1">
      <alignment horizontal="left" vertical="center" wrapText="1"/>
    </xf>
    <xf numFmtId="0" fontId="0" fillId="0" borderId="25" xfId="0" applyBorder="1" applyAlignment="1">
      <alignment horizontal="center" vertical="center"/>
    </xf>
    <xf numFmtId="0" fontId="0" fillId="0" borderId="13" xfId="0" applyBorder="1" applyAlignment="1">
      <alignment horizontal="center" vertical="center"/>
    </xf>
    <xf numFmtId="0" fontId="8" fillId="8" borderId="26" xfId="0" applyFont="1" applyFill="1" applyBorder="1" applyAlignment="1">
      <alignment horizontal="center" vertical="center" wrapText="1"/>
    </xf>
    <xf numFmtId="0" fontId="10" fillId="6" borderId="13" xfId="0" applyFont="1" applyFill="1" applyBorder="1" applyAlignment="1">
      <alignment horizontal="left" vertical="center" wrapText="1"/>
    </xf>
    <xf numFmtId="0" fontId="11" fillId="0" borderId="13" xfId="0" applyFont="1" applyFill="1" applyBorder="1" applyAlignment="1">
      <alignment horizontal="left" vertical="center" wrapText="1"/>
    </xf>
    <xf numFmtId="0" fontId="11" fillId="6" borderId="13" xfId="0" applyFont="1" applyFill="1" applyBorder="1" applyAlignment="1">
      <alignment horizontal="left" vertical="center" wrapText="1"/>
    </xf>
    <xf numFmtId="0" fontId="11" fillId="3" borderId="15" xfId="0" applyFont="1" applyFill="1" applyBorder="1" applyAlignment="1">
      <alignment horizontal="left" vertical="center" wrapText="1"/>
    </xf>
    <xf numFmtId="0" fontId="9" fillId="6" borderId="9" xfId="0" applyFont="1" applyFill="1" applyBorder="1" applyAlignment="1">
      <alignment horizontal="left" vertical="center" wrapText="1"/>
    </xf>
    <xf numFmtId="0" fontId="9" fillId="0" borderId="3" xfId="0" applyFont="1" applyFill="1" applyBorder="1" applyAlignment="1">
      <alignment horizontal="left" vertical="center" wrapText="1"/>
    </xf>
    <xf numFmtId="0" fontId="9" fillId="3" borderId="3" xfId="0" applyFont="1" applyFill="1" applyBorder="1" applyAlignment="1">
      <alignment horizontal="left" vertical="center" wrapText="1"/>
    </xf>
    <xf numFmtId="0" fontId="9" fillId="0" borderId="9" xfId="0" applyFont="1" applyFill="1" applyBorder="1" applyAlignment="1">
      <alignment horizontal="left" vertical="center" wrapText="1"/>
    </xf>
    <xf numFmtId="0" fontId="21" fillId="0" borderId="15" xfId="0" applyFont="1" applyFill="1" applyBorder="1" applyAlignment="1">
      <alignment horizontal="left" vertical="center" wrapText="1"/>
    </xf>
    <xf numFmtId="0" fontId="22" fillId="0" borderId="1" xfId="0" applyFont="1" applyFill="1" applyBorder="1" applyAlignment="1">
      <alignment horizontal="center" vertical="center" wrapText="1"/>
    </xf>
    <xf numFmtId="0" fontId="22" fillId="0" borderId="1" xfId="0" applyFont="1" applyFill="1" applyBorder="1" applyAlignment="1">
      <alignment horizontal="left" vertical="center" wrapText="1"/>
    </xf>
    <xf numFmtId="0" fontId="23" fillId="3" borderId="3" xfId="0" applyFont="1" applyFill="1" applyBorder="1" applyAlignment="1">
      <alignment horizontal="left" vertical="center" wrapText="1"/>
    </xf>
    <xf numFmtId="0" fontId="21" fillId="0" borderId="3" xfId="0" applyFont="1" applyFill="1" applyBorder="1" applyAlignment="1">
      <alignment horizontal="left" vertical="center" wrapText="1"/>
    </xf>
    <xf numFmtId="0" fontId="9" fillId="3" borderId="15" xfId="0" applyFont="1" applyFill="1" applyBorder="1" applyAlignment="1">
      <alignment horizontal="left" vertical="center" wrapText="1"/>
    </xf>
    <xf numFmtId="0" fontId="18" fillId="2" borderId="2" xfId="0" applyFont="1" applyFill="1" applyBorder="1" applyAlignment="1">
      <alignment horizontal="center" vertical="center" wrapText="1"/>
    </xf>
    <xf numFmtId="0" fontId="11" fillId="0" borderId="3" xfId="0" applyFont="1" applyFill="1" applyBorder="1" applyAlignment="1">
      <alignment horizontal="left" vertical="center" wrapText="1"/>
    </xf>
    <xf numFmtId="0" fontId="21" fillId="3" borderId="3" xfId="0" applyFont="1" applyFill="1" applyBorder="1" applyAlignment="1">
      <alignment horizontal="left" vertical="center" wrapText="1"/>
    </xf>
    <xf numFmtId="0" fontId="13" fillId="3" borderId="3" xfId="0" applyFont="1" applyFill="1" applyBorder="1" applyAlignment="1">
      <alignment horizontal="left" vertical="center" wrapText="1"/>
    </xf>
    <xf numFmtId="0" fontId="0" fillId="0" borderId="8" xfId="0" applyFill="1" applyBorder="1" applyAlignment="1">
      <alignment horizontal="center" vertical="center" wrapText="1"/>
    </xf>
    <xf numFmtId="0" fontId="5" fillId="2" borderId="29" xfId="0" applyFont="1" applyFill="1" applyBorder="1" applyAlignment="1">
      <alignment horizontal="center" vertical="center" wrapText="1"/>
    </xf>
    <xf numFmtId="0" fontId="7" fillId="0" borderId="30" xfId="0" applyFont="1" applyFill="1" applyBorder="1" applyAlignment="1">
      <alignment horizontal="left" vertical="center" wrapText="1"/>
    </xf>
    <xf numFmtId="0" fontId="24" fillId="0" borderId="0" xfId="0" applyFont="1" applyFill="1" applyBorder="1" applyAlignment="1">
      <alignment horizontal="center" vertical="center" wrapText="1"/>
    </xf>
    <xf numFmtId="0" fontId="0" fillId="0" borderId="0" xfId="0" applyBorder="1">
      <alignment vertical="center"/>
    </xf>
    <xf numFmtId="0" fontId="25" fillId="0" borderId="8" xfId="0" applyFont="1" applyFill="1" applyBorder="1" applyAlignment="1">
      <alignment horizontal="center" vertical="center" wrapText="1"/>
    </xf>
    <xf numFmtId="0" fontId="25" fillId="0" borderId="8" xfId="0" applyFont="1" applyFill="1" applyBorder="1" applyAlignment="1">
      <alignment horizontal="left" vertical="center" wrapText="1"/>
    </xf>
    <xf numFmtId="0" fontId="5" fillId="2" borderId="14" xfId="0" applyFont="1" applyFill="1" applyBorder="1" applyAlignment="1">
      <alignment horizontal="center" vertical="center" wrapText="1"/>
    </xf>
    <xf numFmtId="0" fontId="6" fillId="0" borderId="3" xfId="6" applyFont="1" applyFill="1" applyBorder="1" applyAlignment="1">
      <alignment horizontal="left" vertical="center" wrapText="1"/>
    </xf>
    <xf numFmtId="0" fontId="26" fillId="0" borderId="0" xfId="0" applyFont="1">
      <alignment vertical="center"/>
    </xf>
    <xf numFmtId="0" fontId="26" fillId="0" borderId="0" xfId="0" applyFont="1" applyFill="1">
      <alignment vertical="center"/>
    </xf>
    <xf numFmtId="0" fontId="26" fillId="0" borderId="0" xfId="0" applyFont="1" applyAlignment="1">
      <alignment horizontal="left" vertical="center"/>
    </xf>
    <xf numFmtId="0" fontId="27" fillId="9" borderId="31" xfId="0" applyFont="1" applyFill="1" applyBorder="1" applyAlignment="1">
      <alignment horizontal="center" vertical="center" wrapText="1"/>
    </xf>
    <xf numFmtId="0" fontId="1" fillId="9" borderId="26" xfId="0" applyFont="1" applyFill="1" applyBorder="1" applyAlignment="1">
      <alignment horizontal="center" vertical="center" wrapText="1"/>
    </xf>
    <xf numFmtId="0" fontId="1" fillId="9" borderId="32" xfId="0" applyFont="1" applyFill="1" applyBorder="1" applyAlignment="1">
      <alignment horizontal="left" vertical="center" wrapText="1"/>
    </xf>
    <xf numFmtId="0" fontId="2" fillId="9" borderId="33" xfId="0" applyFont="1" applyFill="1" applyBorder="1" applyAlignment="1">
      <alignment horizontal="center" vertical="center" wrapText="1"/>
    </xf>
    <xf numFmtId="0" fontId="5" fillId="9" borderId="33" xfId="6" applyFont="1" applyFill="1" applyBorder="1" applyAlignment="1">
      <alignment horizontal="center" vertical="center" wrapText="1"/>
    </xf>
    <xf numFmtId="0" fontId="5" fillId="9" borderId="31" xfId="6" applyFont="1" applyFill="1" applyBorder="1" applyAlignment="1">
      <alignment horizontal="center" vertical="center" wrapText="1"/>
    </xf>
    <xf numFmtId="0" fontId="6" fillId="10" borderId="34" xfId="6" applyFont="1" applyFill="1" applyBorder="1" applyAlignment="1">
      <alignment horizontal="left" vertical="center" wrapText="1"/>
    </xf>
    <xf numFmtId="0" fontId="6" fillId="0" borderId="35" xfId="6" applyFont="1" applyFill="1" applyBorder="1" applyAlignment="1">
      <alignment horizontal="left" vertical="center" wrapText="1"/>
    </xf>
    <xf numFmtId="0" fontId="6" fillId="10" borderId="35" xfId="6"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9" Type="http://schemas.openxmlformats.org/officeDocument/2006/relationships/styles" Target="styles.xml"/><Relationship Id="rId28" Type="http://schemas.openxmlformats.org/officeDocument/2006/relationships/sharedStrings" Target="sharedStrings.xml"/><Relationship Id="rId27" Type="http://schemas.openxmlformats.org/officeDocument/2006/relationships/theme" Target="theme/theme1.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2" Type="http://schemas.openxmlformats.org/officeDocument/2006/relationships/image" Target="NULL"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280035</xdr:colOff>
      <xdr:row>31</xdr:row>
      <xdr:rowOff>9525</xdr:rowOff>
    </xdr:from>
    <xdr:to>
      <xdr:col>1</xdr:col>
      <xdr:colOff>2440940</xdr:colOff>
      <xdr:row>43</xdr:row>
      <xdr:rowOff>112395</xdr:rowOff>
    </xdr:to>
    <xdr:pic>
      <xdr:nvPicPr>
        <xdr:cNvPr id="2" name="图片 1"/>
        <xdr:cNvPicPr>
          <a:picLocks noChangeAspect="1"/>
        </xdr:cNvPicPr>
      </xdr:nvPicPr>
      <xdr:blipFill>
        <a:blip r:embed="rId1" r:link="rId2"/>
        <a:stretch>
          <a:fillRect/>
        </a:stretch>
      </xdr:blipFill>
      <xdr:spPr>
        <a:xfrm>
          <a:off x="1550670" y="15948025"/>
          <a:ext cx="2160905" cy="2160270"/>
        </a:xfrm>
        <a:prstGeom prst="rect">
          <a:avLst/>
        </a:prstGeom>
        <a:noFill/>
        <a:ln>
          <a:noFill/>
        </a:ln>
      </xdr:spPr>
    </xdr:pic>
    <xdr:clientData/>
  </xdr:twoCellAnchor>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0.xml.rels><?xml version="1.0" encoding="UTF-8" standalone="yes"?>
<Relationships xmlns="http://schemas.openxmlformats.org/package/2006/relationships"><Relationship Id="rId1" Type="http://schemas.openxmlformats.org/officeDocument/2006/relationships/hyperlink" Target="http://sthjj.km.gov.cn"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http://119.62.24.169&#65306;2018/" TargetMode="External"/></Relationships>
</file>

<file path=xl/worksheets/_rels/sheet12.xml.rels><?xml version="1.0" encoding="UTF-8" standalone="yes"?>
<Relationships xmlns="http://schemas.openxmlformats.org/package/2006/relationships"><Relationship Id="rId1" Type="http://schemas.openxmlformats.org/officeDocument/2006/relationships/hyperlink" Target="http://222.172.224.40:8080" TargetMode="External"/></Relationships>
</file>

<file path=xl/worksheets/_rels/sheet13.xml.rels><?xml version="1.0" encoding="UTF-8" standalone="yes"?>
<Relationships xmlns="http://schemas.openxmlformats.org/package/2006/relationships"><Relationship Id="rId1" Type="http://schemas.openxmlformats.org/officeDocument/2006/relationships/hyperlink" Target="http://wsjkw.km.gov.cn" TargetMode="External"/></Relationships>
</file>

<file path=xl/worksheets/_rels/sheet15.xml.rels><?xml version="1.0" encoding="UTF-8" standalone="yes"?>
<Relationships xmlns="http://schemas.openxmlformats.org/package/2006/relationships"><Relationship Id="rId3" Type="http://schemas.openxmlformats.org/officeDocument/2006/relationships/hyperlink" Target="https://gdb.km.gov.cn/c/2023-04-25/4725636.shtml" TargetMode="External"/><Relationship Id="rId2" Type="http://schemas.openxmlformats.org/officeDocument/2006/relationships/hyperlink" Target="https://gdb.km.gov.cn/c/2023-10-16/4784467.shtml" TargetMode="External"/><Relationship Id="rId1" Type="http://schemas.openxmlformats.org/officeDocument/2006/relationships/hyperlink" Target="https://zwfw.yn.cegn.cn/" TargetMode="External"/></Relationships>
</file>

<file path=xl/worksheets/_rels/sheet16.xml.rels><?xml version="1.0" encoding="UTF-8" standalone="yes"?>
<Relationships xmlns="http://schemas.openxmlformats.org/package/2006/relationships"><Relationship Id="rId1" Type="http://schemas.openxmlformats.org/officeDocument/2006/relationships/hyperlink" Target="http://https://ybj.km.gov.cn/c/2023-02-08/4665265.shtml" TargetMode="External"/></Relationships>
</file>

<file path=xl/worksheets/_rels/sheet18.xml.rels><?xml version="1.0" encoding="UTF-8" standalone="yes"?>
<Relationships xmlns="http://schemas.openxmlformats.org/package/2006/relationships"><Relationship Id="rId1" Type="http://schemas.openxmlformats.org/officeDocument/2006/relationships/hyperlink" Target="https://sds.km.org.cn:30443/" TargetMode="External"/></Relationships>
</file>

<file path=xl/worksheets/_rels/sheet19.xml.rels><?xml version="1.0" encoding="UTF-8" standalone="yes"?>
<Relationships xmlns="http://schemas.openxmlformats.org/package/2006/relationships"><Relationship Id="rId1" Type="http://schemas.openxmlformats.org/officeDocument/2006/relationships/hyperlink" Target="http://kmzcw.km.org.cn/" TargetMode="External"/></Relationships>
</file>

<file path=xl/worksheets/_rels/sheet20.xml.rels><?xml version="1.0" encoding="UTF-8" standalone="yes"?>
<Relationships xmlns="http://schemas.openxmlformats.org/package/2006/relationships"><Relationship Id="rId1" Type="http://schemas.openxmlformats.org/officeDocument/2006/relationships/hyperlink" Target="http://www.zfgjj.km.gov.cn" TargetMode="External"/></Relationships>
</file>

<file path=xl/worksheets/_rels/sheet21.xml.rels><?xml version="1.0" encoding="UTF-8" standalone="yes"?>
<Relationships xmlns="http://schemas.openxmlformats.org/package/2006/relationships"><Relationship Id="rId1" Type="http://schemas.openxmlformats.org/officeDocument/2006/relationships/hyperlink" Target="https://mp.weixin.qq.com/s/7Sp3DinupoEb8KMPCupWAw" TargetMode="External"/></Relationships>
</file>

<file path=xl/worksheets/_rels/sheet22.xml.rels><?xml version="1.0" encoding="UTF-8" standalone="yes"?>
<Relationships xmlns="http://schemas.openxmlformats.org/package/2006/relationships"><Relationship Id="rId1" Type="http://schemas.openxmlformats.org/officeDocument/2006/relationships/hyperlink" Target="https://rsj.km.gov.cn/c/2021-12-16/4191757.shtml" TargetMode="External"/></Relationships>
</file>

<file path=xl/worksheets/_rels/sheet24.xml.rels><?xml version="1.0" encoding="UTF-8" standalone="yes"?>
<Relationships xmlns="http://schemas.openxmlformats.org/package/2006/relationships"><Relationship Id="rId1" Type="http://schemas.openxmlformats.org/officeDocument/2006/relationships/hyperlink" Target="http://yn.spb.gov.cn/" TargetMode="External"/></Relationships>
</file>

<file path=xl/worksheets/_rels/sheet26.xml.rels><?xml version="1.0" encoding="UTF-8" standalone="yes"?>
<Relationships xmlns="http://schemas.openxmlformats.org/package/2006/relationships"><Relationship Id="rId1" Type="http://schemas.openxmlformats.org/officeDocument/2006/relationships/hyperlink" Target="http://www.kmwatersupply.com" TargetMode="Externa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hyperlink" Target="https://jtj.km.gov.cn/zfxxgk/fdzdgknr/zczqy/" TargetMode="External"/></Relationships>
</file>

<file path=xl/worksheets/_rels/sheet5.xml.rels><?xml version="1.0" encoding="UTF-8" standalone="yes"?>
<Relationships xmlns="http://schemas.openxmlformats.org/package/2006/relationships"><Relationship Id="rId1" Type="http://schemas.openxmlformats.org/officeDocument/2006/relationships/hyperlink" Target="http://kjj.km.gov.cn/" TargetMode="External"/></Relationships>
</file>

<file path=xl/worksheets/_rels/sheet7.xml.rels><?xml version="1.0" encoding="UTF-8" standalone="yes"?>
<Relationships xmlns="http://schemas.openxmlformats.org/package/2006/relationships"><Relationship Id="rId7" Type="http://schemas.openxmlformats.org/officeDocument/2006/relationships/hyperlink" Target="https://www.yn.gov.cn/ztgg/lqhm/hmzc/shbz/202203/t20220304_237571.html" TargetMode="External"/><Relationship Id="rId6" Type="http://schemas.openxmlformats.org/officeDocument/2006/relationships/hyperlink" Target="https://mzj.km.gov.cn/c/2016-11-25/3741384.shtml       https://mzj.km.gov.cn/c/2023-01-04/4878654.shtml" TargetMode="External"/><Relationship Id="rId5" Type="http://schemas.openxmlformats.org/officeDocument/2006/relationships/hyperlink" Target="https://mzj.km.gov.cn/c/2016-11-25/3741384.shtml        https://mzj.km.gov.cn/c/2023-01-04/4878654.shtml" TargetMode="External"/><Relationship Id="rId4" Type="http://schemas.openxmlformats.org/officeDocument/2006/relationships/hyperlink" Target="https://mzj.km.gov.cn/c/2016-11-25/3741384.shtml      https://mzj.km.gov.cn/c/2023-01-04/4878654.shtml" TargetMode="External"/><Relationship Id="rId3" Type="http://schemas.openxmlformats.org/officeDocument/2006/relationships/hyperlink" Target="https://www.km.gov.cn/c/2019-03-29/3454980.shtml" TargetMode="External"/><Relationship Id="rId2" Type="http://schemas.openxmlformats.org/officeDocument/2006/relationships/hyperlink" Target="https://mzj.km.gov.cn/c/2020-11-12/3851020.shtml" TargetMode="External"/><Relationship Id="rId1" Type="http://schemas.openxmlformats.org/officeDocument/2006/relationships/hyperlink" Target="https://www.km.gov.cn/c/2014-12-30/3769198.shtml" TargetMode="External"/></Relationships>
</file>

<file path=xl/worksheets/_rels/sheet8.xml.rels><?xml version="1.0" encoding="UTF-8" standalone="yes"?>
<Relationships xmlns="http://schemas.openxmlformats.org/package/2006/relationships"><Relationship Id="rId2" Type="http://schemas.openxmlformats.org/officeDocument/2006/relationships/hyperlink" Target="https://rsj.km.gov.cn/" TargetMode="External"/><Relationship Id="rId1" Type="http://schemas.openxmlformats.org/officeDocument/2006/relationships/hyperlink" Target="https://mp.weixin.qq.com/s/4TLlquRPHYJG7bzrufSi8w"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70C0"/>
  </sheetPr>
  <dimension ref="A1:F57"/>
  <sheetViews>
    <sheetView view="pageBreakPreview" zoomScaleNormal="100" topLeftCell="A33" workbookViewId="0">
      <selection activeCell="C56" sqref="C56"/>
    </sheetView>
  </sheetViews>
  <sheetFormatPr defaultColWidth="9" defaultRowHeight="13.5" outlineLevelCol="5"/>
  <cols>
    <col min="1" max="1" width="8.675" style="111" customWidth="1"/>
    <col min="2" max="2" width="18.3416666666667" style="111" customWidth="1"/>
    <col min="3" max="3" width="50.625" style="113" customWidth="1"/>
    <col min="4" max="16384" width="9" style="111"/>
  </cols>
  <sheetData>
    <row r="1" ht="51" customHeight="1" spans="1:6">
      <c r="A1" s="114" t="s">
        <v>0</v>
      </c>
      <c r="B1" s="115"/>
      <c r="C1" s="116"/>
    </row>
    <row r="2" s="111" customFormat="1" ht="22.5" customHeight="1" spans="1:6">
      <c r="A2" s="117" t="s">
        <v>1</v>
      </c>
      <c r="B2" s="117" t="s">
        <v>2</v>
      </c>
      <c r="C2" s="117" t="s">
        <v>3</v>
      </c>
    </row>
    <row r="3" ht="22.5" customHeight="1" spans="1:6">
      <c r="A3" s="118">
        <v>1</v>
      </c>
      <c r="B3" s="119" t="str">
        <f>HYPERLINK("#市委人才办!A2","市委人才办")</f>
        <v>市委人才办</v>
      </c>
      <c r="C3" s="120" t="str">
        <f>HYPERLINK("#市委人才办!A4","企业自主认定高层次人才")</f>
        <v>企业自主认定高层次人才</v>
      </c>
      <c r="E3"/>
      <c r="F3"/>
    </row>
    <row r="4" ht="22.5" customHeight="1" spans="1:6">
      <c r="A4" s="118"/>
      <c r="B4" s="119"/>
      <c r="C4" s="121" t="str">
        <f>HYPERLINK("#市委人才办!A19","春城产业人才专项")</f>
        <v>春城产业人才专项</v>
      </c>
      <c r="E4"/>
      <c r="F4"/>
    </row>
    <row r="5" ht="22.5" customHeight="1" spans="1:6">
      <c r="A5" s="118"/>
      <c r="B5" s="119"/>
      <c r="C5" s="122" t="str">
        <f>HYPERLINK("#市委人才办!A39","春城产业技术领军人才")</f>
        <v>春城产业技术领军人才</v>
      </c>
      <c r="E5"/>
      <c r="F5"/>
    </row>
    <row r="6" ht="22.5" customHeight="1" spans="1:6">
      <c r="A6" s="118"/>
      <c r="B6" s="119"/>
      <c r="C6" s="121" t="str">
        <f>HYPERLINK("#市委人才办!A52","春城首席技师专项")</f>
        <v>春城首席技师专项</v>
      </c>
      <c r="E6"/>
      <c r="F6"/>
    </row>
    <row r="7" ht="22.5" customHeight="1" spans="1:6">
      <c r="A7" s="118">
        <v>2</v>
      </c>
      <c r="B7" s="119" t="str">
        <f>HYPERLINK("#市发展改革委!A1","市发展改革委")</f>
        <v>市发展改革委</v>
      </c>
      <c r="C7" s="122" t="str">
        <f>HYPERLINK("#市发展改革委!A4","电价优惠")</f>
        <v>电价优惠</v>
      </c>
      <c r="E7"/>
      <c r="F7"/>
    </row>
    <row r="8" ht="22.5" customHeight="1" spans="1:6">
      <c r="A8" s="118"/>
      <c r="B8" s="119"/>
      <c r="C8" s="121" t="str">
        <f>HYPERLINK("#市发展改革委!A49","昆明市支持小微企业融资服务")</f>
        <v>昆明市支持小微企业融资服务</v>
      </c>
      <c r="E8"/>
      <c r="F8"/>
    </row>
    <row r="9" ht="22.5" customHeight="1" spans="1:6">
      <c r="A9" s="118">
        <v>3</v>
      </c>
      <c r="B9" s="119" t="str">
        <f>HYPERLINK("#市教育体育局!A1","市教育体育局")</f>
        <v>市教育体育局</v>
      </c>
      <c r="C9" s="121" t="str">
        <f>HYPERLINK("#市教育体育局!A4","昆明市民办教育发展补助资金")</f>
        <v>昆明市民办教育发展补助资金</v>
      </c>
      <c r="E9"/>
      <c r="F9"/>
    </row>
    <row r="10" ht="22.5" customHeight="1" spans="1:6">
      <c r="A10" s="118">
        <v>4</v>
      </c>
      <c r="B10" s="119" t="str">
        <f>HYPERLINK("#市科技局!A1","市科技局")</f>
        <v>市科技局</v>
      </c>
      <c r="C10" s="120" t="str">
        <f>HYPERLINK("#市科技局!A4","昆明市中青年学术和技术带头人及后备人选培养津贴")</f>
        <v>昆明市中青年学术和技术带头人及后备人选培养津贴</v>
      </c>
      <c r="E10"/>
      <c r="F10"/>
    </row>
    <row r="11" ht="22.5" customHeight="1" spans="1:6">
      <c r="A11" s="118"/>
      <c r="B11" s="119"/>
      <c r="C11" s="121" t="str">
        <f>HYPERLINK("#市科技局!A19","昆明市科技特派员认定")</f>
        <v>昆明市科技特派员认定</v>
      </c>
      <c r="E11"/>
      <c r="F11"/>
    </row>
    <row r="12" ht="22.5" customHeight="1" spans="1:6">
      <c r="A12" s="118">
        <v>5</v>
      </c>
      <c r="B12" s="119" t="str">
        <f>HYPERLINK("#市公安局!A1","市公安局")</f>
        <v>市公安局</v>
      </c>
      <c r="C12" s="120" t="str">
        <f>HYPERLINK("#市公安局!A4","金融机构营业场所、金库安全防范设施建设方案审批")</f>
        <v>金融机构营业场所、金库安全防范设施建设方案审批</v>
      </c>
      <c r="E12"/>
      <c r="F12"/>
    </row>
    <row r="13" ht="22.5" customHeight="1" spans="1:6">
      <c r="A13" s="118"/>
      <c r="B13" s="119"/>
      <c r="C13" s="121" t="str">
        <f>HYPERLINK("#市公安局!A19","金融机构营业场所、金库安全防范设施建设工程验收")</f>
        <v>金融机构营业场所、金库安全防范设施建设工程验收</v>
      </c>
      <c r="E13"/>
      <c r="F13"/>
    </row>
    <row r="14" ht="22.5" customHeight="1" spans="1:6">
      <c r="A14" s="118">
        <v>6</v>
      </c>
      <c r="B14" s="119" t="str">
        <f>HYPERLINK("#市民政局!A1","市民政局")</f>
        <v>市民政局</v>
      </c>
      <c r="C14" s="120" t="str">
        <f>HYPERLINK("#市民政局!A4","养老服务机构护理人员补助")</f>
        <v>养老服务机构护理人员补助</v>
      </c>
      <c r="E14"/>
      <c r="F14"/>
    </row>
    <row r="15" ht="22.5" customHeight="1" spans="1:6">
      <c r="A15" s="118"/>
      <c r="B15" s="119"/>
      <c r="C15" s="121" t="str">
        <f>HYPERLINK("#市民政局!A19","居家养老服务中心运营补助")</f>
        <v>居家养老服务中心运营补助</v>
      </c>
      <c r="E15"/>
      <c r="F15"/>
    </row>
    <row r="16" ht="22.5" customHeight="1" spans="1:6">
      <c r="A16" s="118"/>
      <c r="B16" s="119"/>
      <c r="C16" s="120" t="str">
        <f>HYPERLINK("#市民政局!A34","养老机构运营补助")</f>
        <v>养老机构运营补助</v>
      </c>
      <c r="E16"/>
      <c r="F16"/>
    </row>
    <row r="17" ht="22.5" customHeight="1" spans="1:6">
      <c r="A17" s="118"/>
      <c r="B17" s="119"/>
      <c r="C17" s="121" t="str">
        <f>HYPERLINK("#市民政局!A49","养老机构一次性建设补贴、护理型床位补贴")</f>
        <v>养老机构一次性建设补贴、护理型床位补贴</v>
      </c>
      <c r="E17"/>
      <c r="F17"/>
    </row>
    <row r="18" ht="22.5" customHeight="1" spans="1:6">
      <c r="A18" s="118"/>
      <c r="B18" s="119"/>
      <c r="C18" s="120" t="str">
        <f>HYPERLINK("#市民政局!A64","重度残疾人二级护理补贴")</f>
        <v>重度残疾人二级护理补贴</v>
      </c>
    </row>
    <row r="19" ht="22.5" customHeight="1" spans="1:6">
      <c r="A19" s="118"/>
      <c r="B19" s="119"/>
      <c r="C19" s="121" t="str">
        <f>HYPERLINK("#市民政局!A79","重度残疾人一级护理补贴")</f>
        <v>重度残疾人一级护理补贴</v>
      </c>
    </row>
    <row r="20" ht="22.5" customHeight="1" spans="1:6">
      <c r="A20" s="118"/>
      <c r="B20" s="119"/>
      <c r="C20" s="120" t="str">
        <f>HYPERLINK("#市民政局!A94","困难残疾人生活补贴")</f>
        <v>困难残疾人生活补贴</v>
      </c>
    </row>
    <row r="21" ht="22.5" customHeight="1" spans="1:6">
      <c r="A21" s="118"/>
      <c r="B21" s="119"/>
      <c r="C21" s="121" t="str">
        <f>HYPERLINK("#市民政局!A124","孤儿、事实无人抚养儿童基本生活费")</f>
        <v>孤儿、事实无人抚养儿童基本生活费</v>
      </c>
    </row>
    <row r="22" ht="22.5" customHeight="1" spans="1:6">
      <c r="A22" s="118"/>
      <c r="B22" s="119"/>
      <c r="C22" s="120" t="str">
        <f>HYPERLINK("#市民政局!A124","三级（三星）及以上等级的社会力量兴办养老机构一次性奖励补助")</f>
        <v>三级（三星）及以上等级的社会力量兴办养老机构一次性奖励补助</v>
      </c>
    </row>
    <row r="23" ht="22.5" customHeight="1" spans="1:6">
      <c r="A23" s="118">
        <v>7</v>
      </c>
      <c r="B23" s="119" t="str">
        <f>HYPERLINK("#市人力资源社会保障局!A1","市人力资源社会保障局")</f>
        <v>市人力资源社会保障局</v>
      </c>
      <c r="C23" s="121" t="str">
        <f>HYPERLINK("#市人力资源社会保障局!A4","创业担保贷款")</f>
        <v>创业担保贷款</v>
      </c>
    </row>
    <row r="24" ht="22.5" customHeight="1" spans="1:6">
      <c r="A24" s="118"/>
      <c r="B24" s="119"/>
      <c r="C24" s="120" t="str">
        <f>HYPERLINK("#市人力资源社会保障局!A19","就业见习补贴")</f>
        <v>就业见习补贴</v>
      </c>
    </row>
    <row r="25" ht="39" customHeight="1" spans="1:6">
      <c r="A25" s="118">
        <v>8</v>
      </c>
      <c r="B25" s="119" t="str">
        <f>HYPERLINK("#市自然资源规划局!A1","市自然资源规划局")</f>
        <v>市自然资源规划局</v>
      </c>
      <c r="C25" s="121" t="str">
        <f>HYPERLINK("#市自然资源规划局!A4","国有建设用地使用权及房屋所有权转移登记（回迁安置房/动迁房）操作规范（试行）")</f>
        <v>国有建设用地使用权及房屋所有权转移登记（回迁安置房/动迁房）操作规范（试行）</v>
      </c>
    </row>
    <row r="26" ht="39" customHeight="1" spans="1:6">
      <c r="A26" s="118"/>
      <c r="B26" s="119"/>
      <c r="C26" s="120" t="str">
        <f>HYPERLINK("#市自然资源规划局!A19","昆明市不动产登记中心关于推行化遗项目涉及贷款购房群众自行办证“连心桥”模式的通知")</f>
        <v>昆明市不动产登记中心关于推行化遗项目涉及贷款购房群众自行办证“连心桥”模式的通知</v>
      </c>
    </row>
    <row r="27" ht="22.5" customHeight="1" spans="1:6">
      <c r="A27" s="118">
        <v>9</v>
      </c>
      <c r="B27" s="119" t="str">
        <f>HYPERLINK("#市生态环境局!A1","市生态环境局")</f>
        <v>市生态环境局</v>
      </c>
      <c r="C27" s="121" t="str">
        <f>HYPERLINK("#市生态环境局!A4","服务经济社会发展助推项目建设的若干措施")</f>
        <v>服务经济社会发展助推项目建设的若干措施</v>
      </c>
    </row>
    <row r="28" ht="22.5" customHeight="1" spans="1:6">
      <c r="A28" s="118"/>
      <c r="B28" s="119"/>
      <c r="C28" s="120" t="str">
        <f>HYPERLINK("#市生态环境局!A19","强化重大投资项目环保审批服务保障措施")</f>
        <v>强化重大投资项目环保审批服务保障措施</v>
      </c>
    </row>
    <row r="29" ht="22.5" customHeight="1" spans="1:6">
      <c r="A29" s="118"/>
      <c r="B29" s="119"/>
      <c r="C29" s="121" t="str">
        <f>HYPERLINK("#市生态环境局!A34","优化环评审批 促进经济发展九条保障措施（试行）")</f>
        <v>优化环评审批 促进经济发展九条保障措施（试行）</v>
      </c>
    </row>
    <row r="30" ht="22.5" customHeight="1" spans="1:6">
      <c r="A30" s="118"/>
      <c r="B30" s="119"/>
      <c r="C30" s="120" t="str">
        <f>HYPERLINK("#市生态环境局!A49","优化项目全周期环评要素保障的若干措施")</f>
        <v>优化项目全周期环评要素保障的若干措施</v>
      </c>
    </row>
    <row r="31" ht="22.5" customHeight="1" spans="1:6">
      <c r="A31" s="118">
        <v>10</v>
      </c>
      <c r="B31" s="119" t="str">
        <f>HYPERLINK("#市农业农村局!A1","市农业农村局")</f>
        <v>市农业农村局</v>
      </c>
      <c r="C31" s="121" t="str">
        <f>HYPERLINK("#市农业农村局!A4","农机购置补贴")</f>
        <v>农机购置补贴</v>
      </c>
    </row>
    <row r="32" ht="22.5" customHeight="1" spans="1:6">
      <c r="A32" s="118"/>
      <c r="B32" s="119"/>
      <c r="C32" s="120" t="str">
        <f>HYPERLINK("#市农业农村局!A19","云南省2025—2027年度新增设施农业贷款贴息补助")</f>
        <v>云南省2025—2027年度新增设施农业贷款贴息补助</v>
      </c>
    </row>
    <row r="33" ht="22.5" customHeight="1" spans="1:3">
      <c r="A33" s="118"/>
      <c r="B33" s="119"/>
      <c r="C33" s="121" t="str">
        <f>HYPERLINK("#市农业农村局!A34","云南省2025—2027年度新增设施农业投资项目奖补资金申报")</f>
        <v>云南省2025—2027年度新增设施农业投资项目奖补资金申报</v>
      </c>
    </row>
    <row r="34" ht="22.5" customHeight="1" spans="1:3">
      <c r="A34" s="118"/>
      <c r="B34" s="119"/>
      <c r="C34" s="120" t="str">
        <f>HYPERLINK("#市农业农村局!A49","云南省高原特色农业股权投资基金项目申报")</f>
        <v>云南省高原特色农业股权投资基金项目申报</v>
      </c>
    </row>
    <row r="35" ht="22.5" customHeight="1" spans="1:3">
      <c r="A35" s="118">
        <v>11</v>
      </c>
      <c r="B35" s="119" t="str">
        <f>HYPERLINK("#市商务局!A1","市商务局")</f>
        <v>市商务局</v>
      </c>
      <c r="C35" s="121" t="str">
        <f>HYPERLINK("#市商务局!A4","昆明市加快总部经济和楼宇经济发展政策措施")</f>
        <v>昆明市加快总部经济和楼宇经济发展政策措施</v>
      </c>
    </row>
    <row r="36" ht="22.5" customHeight="1" spans="1:3">
      <c r="A36" s="118">
        <v>12</v>
      </c>
      <c r="B36" s="119" t="str">
        <f>HYPERLINK("#市卫生健康委!A1","市卫生健康委")</f>
        <v>市卫生健康委</v>
      </c>
      <c r="C36" s="120" t="str">
        <f>HYPERLINK("#市卫生健康委!A4","二级以下医疗机构设置审批与执业登记“两证合一”")</f>
        <v>二级以下医疗机构设置审批与执业登记“两证合一”</v>
      </c>
    </row>
    <row r="37" ht="22.5" customHeight="1" spans="1:3">
      <c r="A37" s="118">
        <v>13</v>
      </c>
      <c r="B37" s="119" t="str">
        <f>HYPERLINK("#市消防救援局!A1","市消防救援局")</f>
        <v>市消防救援局</v>
      </c>
      <c r="C37" s="121" t="str">
        <f>HYPERLINK("#市消防救援局!A4","高效办成一件事")</f>
        <v>高效办成一件事</v>
      </c>
    </row>
    <row r="38" s="112" customFormat="1" ht="22.5" customHeight="1" spans="1:3">
      <c r="A38" s="118">
        <v>14</v>
      </c>
      <c r="B38" s="119" t="str">
        <f>HYPERLINK("#市国动办!A1","市国动办")</f>
        <v>市国动办</v>
      </c>
      <c r="C38" s="120" t="str">
        <f>HYPERLINK("#市国动办!A4","免予征收人防易地建设费")</f>
        <v>免予征收人防易地建设费</v>
      </c>
    </row>
    <row r="39" ht="22.5" customHeight="1" spans="1:3">
      <c r="A39" s="118"/>
      <c r="B39" s="119"/>
      <c r="C39" s="121" t="str">
        <f>HYPERLINK("#市国动办!A19","防空地下室易地建设费减免")</f>
        <v>防空地下室易地建设费减免</v>
      </c>
    </row>
    <row r="40" ht="22.5" customHeight="1" spans="1:3">
      <c r="A40" s="118">
        <v>15</v>
      </c>
      <c r="B40" s="119" t="str">
        <f>HYPERLINK("#市医保局!A1","市医保局")</f>
        <v>市医保局</v>
      </c>
      <c r="C40" s="120" t="str">
        <f>HYPERLINK("#市医保局!A4","昆明市城镇职工基本医疗保险缴费费率下调")</f>
        <v>昆明市城镇职工基本医疗保险缴费费率下调</v>
      </c>
    </row>
    <row r="41" ht="22.5" customHeight="1" spans="1:3">
      <c r="A41" s="118">
        <v>16</v>
      </c>
      <c r="B41" s="119" t="str">
        <f>HYPERLINK("#市政务服务局!A1","市政务服务局")</f>
        <v>市政务服务局</v>
      </c>
      <c r="C41" s="121" t="str">
        <f>HYPERLINK("#市政务服务局!A4","降低招标投标投标保证金")</f>
        <v>降低招标投标投标保证金</v>
      </c>
    </row>
    <row r="42" ht="22.5" customHeight="1" spans="1:3">
      <c r="A42" s="118">
        <v>17</v>
      </c>
      <c r="B42" s="119" t="s">
        <v>4</v>
      </c>
      <c r="C42" s="120" t="str">
        <f>HYPERLINK("#市数据局!A4","昆明市算力券补贴兑现")</f>
        <v>昆明市算力券补贴兑现</v>
      </c>
    </row>
    <row r="43" ht="22.5" customHeight="1" spans="1:3">
      <c r="A43" s="118">
        <v>18</v>
      </c>
      <c r="B43" s="119" t="str">
        <f>HYPERLINK("#昆明仲裁委办!A1","昆明仲裁委办")</f>
        <v>昆明仲裁委办</v>
      </c>
      <c r="C43" s="121" t="str">
        <f>HYPERLINK("#昆明仲裁委办!A4","仲裁收费降低标准收费")</f>
        <v>仲裁收费降低标准收费</v>
      </c>
    </row>
    <row r="44" ht="22.5" customHeight="1" spans="1:3">
      <c r="A44" s="118">
        <v>19</v>
      </c>
      <c r="B44" s="119" t="str">
        <f>HYPERLINK("#市住房公积金中心!A1","市住房公积金中心")</f>
        <v>市住房公积金中心</v>
      </c>
      <c r="C44" s="120" t="str">
        <f>HYPERLINK("#市住房公积金中心!A4","单位调整住房公积金缴存比例（5%—12%）")</f>
        <v>单位调整住房公积金缴存比例（5%—12%）</v>
      </c>
    </row>
    <row r="45" ht="22.5" customHeight="1" spans="1:3">
      <c r="A45" s="118"/>
      <c r="B45" s="119"/>
      <c r="C45" s="121" t="str">
        <f>HYPERLINK("#市住房公积金中心!A19","单位缓缴住房公积金或按照低于5%的比例缴存住房公积金")</f>
        <v>单位缓缴住房公积金或按照低于5%的比例缴存住房公积金</v>
      </c>
    </row>
    <row r="46" ht="22.5" customHeight="1" spans="1:3">
      <c r="A46" s="118">
        <v>20</v>
      </c>
      <c r="B46" s="119" t="str">
        <f>HYPERLINK("#市总工会!A1","市总工会")</f>
        <v>市总工会</v>
      </c>
      <c r="C46" s="120" t="str">
        <f>HYPERLINK("#市总工会!A4","新建新就业形态劳动者建会入会专项工作经费补助")</f>
        <v>新建新就业形态劳动者建会入会专项工作经费补助</v>
      </c>
    </row>
    <row r="47" ht="22.5" customHeight="1" spans="1:3">
      <c r="A47" s="118"/>
      <c r="B47" s="119"/>
      <c r="C47" s="121" t="str">
        <f>HYPERLINK("#市总工会!A19","市级重大疾病补助")</f>
        <v>市级重大疾病补助</v>
      </c>
    </row>
    <row r="48" ht="22.5" customHeight="1" spans="1:3">
      <c r="A48" s="118"/>
      <c r="B48" s="119"/>
      <c r="C48" s="120" t="str">
        <f>HYPERLINK("#市总工会!A34","省级重大疾病补助")</f>
        <v>省级重大疾病补助</v>
      </c>
    </row>
    <row r="49" ht="22.5" customHeight="1" spans="1:3">
      <c r="A49" s="118"/>
      <c r="B49" s="119"/>
      <c r="C49" s="121" t="str">
        <f>HYPERLINK("#市总工会!A49","困难职工建档立卡帮扶")</f>
        <v>困难职工建档立卡帮扶</v>
      </c>
    </row>
    <row r="50" ht="22.5" customHeight="1" spans="1:3">
      <c r="A50" s="118"/>
      <c r="B50" s="119"/>
      <c r="C50" s="120" t="str">
        <f>HYPERLINK("#市总工会!A64","在档困难职工家庭“安居品质提升”帮扶")</f>
        <v>在档困难职工家庭“安居品质提升”帮扶</v>
      </c>
    </row>
    <row r="51" ht="22.5" customHeight="1" spans="1:3">
      <c r="A51" s="118"/>
      <c r="B51" s="119"/>
      <c r="C51" s="121" t="str">
        <f>HYPERLINK("#市总工会!A80","金秋助学")</f>
        <v>金秋助学</v>
      </c>
    </row>
    <row r="52" ht="22.5" customHeight="1" spans="1:3">
      <c r="A52" s="118">
        <v>21</v>
      </c>
      <c r="B52" s="119" t="str">
        <f>HYPERLINK("#团市委!A1","团市委")</f>
        <v>团市委</v>
      </c>
      <c r="C52" s="120" t="str">
        <f>HYPERLINK("#团市委!A4","创业担保贷款")</f>
        <v>创业担保贷款</v>
      </c>
    </row>
    <row r="53" ht="37" customHeight="1" spans="1:3">
      <c r="A53" s="118">
        <v>22</v>
      </c>
      <c r="B53" s="119" t="str">
        <f>HYPERLINK("#国家税务总局昆明市税务局!A1","国家税务总局昆明市税务局")</f>
        <v>国家税务总局昆明市税务局</v>
      </c>
      <c r="C53" s="121" t="str">
        <f>HYPERLINK("#国家税务总局昆明市税务局!A4","涉税政策")</f>
        <v>涉税政策</v>
      </c>
    </row>
    <row r="54" ht="23" customHeight="1" spans="1:3">
      <c r="A54" s="118">
        <v>23</v>
      </c>
      <c r="B54" s="119" t="str">
        <f>HYPERLINK("#市邮政管理局!A1","市邮政管理局")</f>
        <v>市邮政管理局</v>
      </c>
      <c r="C54" s="120" t="str">
        <f>HYPERLINK("#市邮政管理局!A4","快递末端网点备案“一次不用跑”")</f>
        <v>快递末端网点备案“一次不用跑”</v>
      </c>
    </row>
    <row r="55" ht="22.5" customHeight="1" spans="1:3">
      <c r="A55" s="118">
        <v>24</v>
      </c>
      <c r="B55" s="119" t="str">
        <f>HYPERLINK("#昆明供电局!A1","昆明供电局")</f>
        <v>昆明供电局</v>
      </c>
      <c r="C55" s="121" t="str">
        <f>HYPERLINK("#昆明供电局!A4","云南电网业扩配套投资范围及标准")</f>
        <v>云南电网业扩配套投资范围及标准</v>
      </c>
    </row>
    <row r="56" ht="22.5" customHeight="1" spans="1:3">
      <c r="A56" s="118"/>
      <c r="B56" s="119"/>
      <c r="C56" s="120" t="str">
        <f>HYPERLINK("#昆明供电局!A19","云南电网第三监管周期省级电网输配电价标准")</f>
        <v>云南电网第三监管周期省级电网输配电价标准</v>
      </c>
    </row>
    <row r="57" ht="22.5" customHeight="1" spans="1:3">
      <c r="A57" s="118">
        <v>25</v>
      </c>
      <c r="B57" s="119" t="str">
        <f>HYPERLINK("#昆明水务集团!A1","昆明水务集团")</f>
        <v>昆明水务集团</v>
      </c>
      <c r="C57" s="121" t="str">
        <f>HYPERLINK("#昆明水务集团!A4","符合小型供水项目供水接入费用减负")</f>
        <v>符合小型供水项目供水接入费用减负</v>
      </c>
    </row>
  </sheetData>
  <sheetProtection formatCells="0" formatColumns="0" formatRows="0" insertRows="0" insertColumns="0" insertHyperlinks="0" deleteColumns="0" deleteRows="0" sort="0" autoFilter="0" pivotTables="0"/>
  <mergeCells count="27">
    <mergeCell ref="A1:C1"/>
    <mergeCell ref="A3:A6"/>
    <mergeCell ref="A7:A8"/>
    <mergeCell ref="A10:A11"/>
    <mergeCell ref="A12:A13"/>
    <mergeCell ref="A14:A22"/>
    <mergeCell ref="A23:A24"/>
    <mergeCell ref="A25:A26"/>
    <mergeCell ref="A27:A30"/>
    <mergeCell ref="A31:A34"/>
    <mergeCell ref="A38:A39"/>
    <mergeCell ref="A44:A45"/>
    <mergeCell ref="A46:A51"/>
    <mergeCell ref="A55:A56"/>
    <mergeCell ref="B3:B6"/>
    <mergeCell ref="B7:B8"/>
    <mergeCell ref="B10:B11"/>
    <mergeCell ref="B12:B13"/>
    <mergeCell ref="B14:B22"/>
    <mergeCell ref="B23:B24"/>
    <mergeCell ref="B25:B26"/>
    <mergeCell ref="B27:B30"/>
    <mergeCell ref="B31:B34"/>
    <mergeCell ref="B38:B39"/>
    <mergeCell ref="B44:B45"/>
    <mergeCell ref="B46:B51"/>
    <mergeCell ref="B55:B56"/>
  </mergeCells>
  <pageMargins left="0.998611111111111" right="0.998611111111111" top="0.998611111111111" bottom="0.998611111111111" header="0.5" footer="0.5"/>
  <pageSetup paperSize="9" orientation="portrait"/>
  <headerFooter/>
  <colBreaks count="1" manualBreakCount="1">
    <brk id="3" max="1048575" man="1"/>
  </colBreaks>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B62"/>
  <sheetViews>
    <sheetView view="pageBreakPreview" zoomScaleNormal="62" topLeftCell="A5" workbookViewId="0">
      <selection activeCell="B49" sqref="B49"/>
    </sheetView>
  </sheetViews>
  <sheetFormatPr defaultColWidth="9" defaultRowHeight="13.5" outlineLevelCol="1"/>
  <cols>
    <col min="1" max="1" width="16.675" customWidth="1"/>
    <col min="2" max="2" width="50.625" style="1" customWidth="1"/>
    <col min="3" max="3" width="12.125" customWidth="1"/>
  </cols>
  <sheetData>
    <row r="1" ht="28.5" customHeight="1" spans="1:2">
      <c r="A1" s="2" t="str">
        <f>HYPERLINK("#目录!A1","昆明市市级部门惠企政策兑现事项清单（点击返回目录）")</f>
        <v>昆明市市级部门惠企政策兑现事项清单（点击返回目录）</v>
      </c>
      <c r="B1" s="3"/>
    </row>
    <row r="2" ht="22.5" customHeight="1" spans="1:2">
      <c r="A2" s="4" t="s">
        <v>2</v>
      </c>
      <c r="B2" s="5" t="s">
        <v>250</v>
      </c>
    </row>
    <row r="3" ht="22.5" customHeight="1" spans="1:2">
      <c r="A3" s="69" t="s">
        <v>1</v>
      </c>
      <c r="B3" s="70">
        <v>1</v>
      </c>
    </row>
    <row r="4" ht="22.5" customHeight="1" spans="1:2">
      <c r="A4" s="71" t="s">
        <v>3</v>
      </c>
      <c r="B4" s="72" t="s">
        <v>251</v>
      </c>
    </row>
    <row r="5" ht="39" customHeight="1" spans="1:2">
      <c r="A5" s="71" t="s">
        <v>7</v>
      </c>
      <c r="B5" s="73" t="s">
        <v>252</v>
      </c>
    </row>
    <row r="6" ht="244" customHeight="1" spans="1:2">
      <c r="A6" s="71" t="s">
        <v>9</v>
      </c>
      <c r="B6" s="72" t="s">
        <v>253</v>
      </c>
    </row>
    <row r="7" ht="22.5" customHeight="1" spans="1:2">
      <c r="A7" s="71" t="s">
        <v>11</v>
      </c>
      <c r="B7" s="73" t="s">
        <v>254</v>
      </c>
    </row>
    <row r="8" ht="22.5" customHeight="1" spans="1:2">
      <c r="A8" s="71" t="s">
        <v>13</v>
      </c>
      <c r="B8" s="72" t="s">
        <v>255</v>
      </c>
    </row>
    <row r="9" ht="50" customHeight="1" spans="1:2">
      <c r="A9" s="74" t="s">
        <v>15</v>
      </c>
      <c r="B9" s="73" t="s">
        <v>256</v>
      </c>
    </row>
    <row r="10" ht="39" customHeight="1" spans="1:2">
      <c r="A10" s="74" t="s">
        <v>17</v>
      </c>
      <c r="B10" s="72" t="s">
        <v>257</v>
      </c>
    </row>
    <row r="11" ht="69" customHeight="1" spans="1:2">
      <c r="A11" s="74" t="s">
        <v>19</v>
      </c>
      <c r="B11" s="73" t="s">
        <v>258</v>
      </c>
    </row>
    <row r="12" ht="39" customHeight="1" spans="1:2">
      <c r="A12" s="74" t="s">
        <v>21</v>
      </c>
      <c r="B12" s="72" t="s">
        <v>259</v>
      </c>
    </row>
    <row r="13" ht="22.5" customHeight="1" spans="1:2">
      <c r="A13" s="71" t="s">
        <v>23</v>
      </c>
      <c r="B13" s="73" t="s">
        <v>62</v>
      </c>
    </row>
    <row r="14" ht="22.5" customHeight="1" spans="1:2">
      <c r="A14" s="71" t="s">
        <v>25</v>
      </c>
      <c r="B14" s="72" t="s">
        <v>260</v>
      </c>
    </row>
    <row r="15" ht="39" customHeight="1" spans="1:2">
      <c r="A15" s="75" t="s">
        <v>26</v>
      </c>
      <c r="B15" s="73" t="s">
        <v>261</v>
      </c>
    </row>
    <row r="16" ht="22.5" customHeight="1" spans="1:2">
      <c r="A16" s="71" t="s">
        <v>28</v>
      </c>
      <c r="B16" s="72"/>
    </row>
    <row r="17" ht="22.5" customHeight="1" spans="1:2">
      <c r="A17" s="76"/>
      <c r="B17" s="77"/>
    </row>
    <row r="18" ht="22.5" customHeight="1" spans="1:2">
      <c r="A18" s="69" t="s">
        <v>1</v>
      </c>
      <c r="B18" s="78">
        <v>2</v>
      </c>
    </row>
    <row r="19" ht="22.5" customHeight="1" spans="1:2">
      <c r="A19" s="71" t="s">
        <v>3</v>
      </c>
      <c r="B19" s="72" t="s">
        <v>262</v>
      </c>
    </row>
    <row r="20" ht="39" customHeight="1" spans="1:2">
      <c r="A20" s="71" t="s">
        <v>7</v>
      </c>
      <c r="B20" s="79" t="s">
        <v>263</v>
      </c>
    </row>
    <row r="21" ht="149" customHeight="1" spans="1:2">
      <c r="A21" s="71" t="s">
        <v>9</v>
      </c>
      <c r="B21" s="72" t="s">
        <v>264</v>
      </c>
    </row>
    <row r="22" ht="22.5" customHeight="1" spans="1:2">
      <c r="A22" s="71" t="s">
        <v>11</v>
      </c>
      <c r="B22" s="73" t="s">
        <v>254</v>
      </c>
    </row>
    <row r="23" ht="22.5" customHeight="1" spans="1:2">
      <c r="A23" s="71" t="s">
        <v>13</v>
      </c>
      <c r="B23" s="72" t="s">
        <v>265</v>
      </c>
    </row>
    <row r="24" ht="50" customHeight="1" spans="1:2">
      <c r="A24" s="74" t="s">
        <v>15</v>
      </c>
      <c r="B24" s="73" t="s">
        <v>256</v>
      </c>
    </row>
    <row r="25" ht="46" customHeight="1" spans="1:2">
      <c r="A25" s="74" t="s">
        <v>17</v>
      </c>
      <c r="B25" s="72" t="s">
        <v>257</v>
      </c>
    </row>
    <row r="26" ht="72" customHeight="1" spans="1:2">
      <c r="A26" s="74" t="s">
        <v>19</v>
      </c>
      <c r="B26" s="73" t="s">
        <v>258</v>
      </c>
    </row>
    <row r="27" ht="39" customHeight="1" spans="1:2">
      <c r="A27" s="74" t="s">
        <v>21</v>
      </c>
      <c r="B27" s="72" t="s">
        <v>259</v>
      </c>
    </row>
    <row r="28" ht="22.5" customHeight="1" spans="1:2">
      <c r="A28" s="71" t="s">
        <v>23</v>
      </c>
      <c r="B28" s="73" t="s">
        <v>62</v>
      </c>
    </row>
    <row r="29" ht="22.5" customHeight="1" spans="1:2">
      <c r="A29" s="71" t="s">
        <v>25</v>
      </c>
      <c r="B29" s="72" t="s">
        <v>260</v>
      </c>
    </row>
    <row r="30" ht="39" customHeight="1" spans="1:2">
      <c r="A30" s="75" t="s">
        <v>26</v>
      </c>
      <c r="B30" s="73" t="s">
        <v>261</v>
      </c>
    </row>
    <row r="31" ht="22.5" customHeight="1" spans="1:2">
      <c r="A31" s="71" t="s">
        <v>28</v>
      </c>
      <c r="B31" s="80"/>
    </row>
    <row r="32" ht="22.5" customHeight="1" spans="1:2">
      <c r="A32" s="76"/>
      <c r="B32" s="77"/>
    </row>
    <row r="33" ht="22.5" customHeight="1" spans="1:2">
      <c r="A33" s="69" t="s">
        <v>1</v>
      </c>
      <c r="B33" s="78">
        <v>3</v>
      </c>
    </row>
    <row r="34" ht="22.5" customHeight="1" spans="1:2">
      <c r="A34" s="71" t="s">
        <v>3</v>
      </c>
      <c r="B34" s="72" t="s">
        <v>266</v>
      </c>
    </row>
    <row r="35" ht="39" customHeight="1" spans="1:2">
      <c r="A35" s="71" t="s">
        <v>7</v>
      </c>
      <c r="B35" s="73" t="s">
        <v>267</v>
      </c>
    </row>
    <row r="36" ht="163" customHeight="1" spans="1:2">
      <c r="A36" s="71" t="s">
        <v>9</v>
      </c>
      <c r="B36" s="72" t="s">
        <v>268</v>
      </c>
    </row>
    <row r="37" ht="22.5" customHeight="1" spans="1:2">
      <c r="A37" s="71" t="s">
        <v>11</v>
      </c>
      <c r="B37" s="73" t="s">
        <v>269</v>
      </c>
    </row>
    <row r="38" ht="22.5" customHeight="1" spans="1:2">
      <c r="A38" s="71" t="s">
        <v>13</v>
      </c>
      <c r="B38" s="72" t="s">
        <v>270</v>
      </c>
    </row>
    <row r="39" ht="55.5" customHeight="1" spans="1:2">
      <c r="A39" s="74" t="s">
        <v>15</v>
      </c>
      <c r="B39" s="73" t="s">
        <v>271</v>
      </c>
    </row>
    <row r="40" ht="72" customHeight="1" spans="1:2">
      <c r="A40" s="74" t="s">
        <v>17</v>
      </c>
      <c r="B40" s="72" t="s">
        <v>272</v>
      </c>
    </row>
    <row r="41" ht="73" customHeight="1" spans="1:2">
      <c r="A41" s="74" t="s">
        <v>19</v>
      </c>
      <c r="B41" s="73" t="s">
        <v>273</v>
      </c>
    </row>
    <row r="42" ht="39" customHeight="1" spans="1:2">
      <c r="A42" s="74" t="s">
        <v>21</v>
      </c>
      <c r="B42" s="72" t="s">
        <v>259</v>
      </c>
    </row>
    <row r="43" ht="22.5" customHeight="1" spans="1:2">
      <c r="A43" s="71" t="s">
        <v>23</v>
      </c>
      <c r="B43" s="73" t="s">
        <v>62</v>
      </c>
    </row>
    <row r="44" ht="22.5" customHeight="1" spans="1:2">
      <c r="A44" s="71" t="s">
        <v>25</v>
      </c>
      <c r="B44" s="72" t="s">
        <v>260</v>
      </c>
    </row>
    <row r="45" ht="39" customHeight="1" spans="1:2">
      <c r="A45" s="75" t="s">
        <v>26</v>
      </c>
      <c r="B45" s="73" t="s">
        <v>261</v>
      </c>
    </row>
    <row r="46" ht="22.5" customHeight="1" spans="1:2">
      <c r="A46" s="71" t="s">
        <v>28</v>
      </c>
      <c r="B46" s="72"/>
    </row>
    <row r="47" ht="25" customHeight="1" spans="1:2">
      <c r="A47" s="81"/>
      <c r="B47" s="82"/>
    </row>
    <row r="48" ht="23" customHeight="1" spans="1:2">
      <c r="A48" s="83" t="s">
        <v>1</v>
      </c>
      <c r="B48" s="84">
        <v>4</v>
      </c>
    </row>
    <row r="49" ht="25" customHeight="1" spans="1:2">
      <c r="A49" s="83" t="s">
        <v>3</v>
      </c>
      <c r="B49" s="85" t="s">
        <v>274</v>
      </c>
    </row>
    <row r="50" ht="46" customHeight="1" spans="1:2">
      <c r="A50" s="83" t="s">
        <v>7</v>
      </c>
      <c r="B50" s="86" t="s">
        <v>275</v>
      </c>
    </row>
    <row r="51" ht="96" customHeight="1" spans="1:2">
      <c r="A51" s="83" t="s">
        <v>9</v>
      </c>
      <c r="B51" s="85" t="s">
        <v>276</v>
      </c>
    </row>
    <row r="52" ht="27" customHeight="1" spans="1:2">
      <c r="A52" s="83" t="s">
        <v>11</v>
      </c>
      <c r="B52" s="86" t="s">
        <v>254</v>
      </c>
    </row>
    <row r="53" ht="23" customHeight="1" spans="1:2">
      <c r="A53" s="83" t="s">
        <v>13</v>
      </c>
      <c r="B53" s="85" t="s">
        <v>277</v>
      </c>
    </row>
    <row r="54" ht="49.5" spans="1:2">
      <c r="A54" s="83" t="s">
        <v>15</v>
      </c>
      <c r="B54" s="73" t="s">
        <v>256</v>
      </c>
    </row>
    <row r="55" ht="37" customHeight="1" spans="1:2">
      <c r="A55" s="83" t="s">
        <v>17</v>
      </c>
      <c r="B55" s="72" t="s">
        <v>257</v>
      </c>
    </row>
    <row r="56" ht="69" customHeight="1" spans="1:2">
      <c r="A56" s="83" t="s">
        <v>19</v>
      </c>
      <c r="B56" s="73" t="s">
        <v>258</v>
      </c>
    </row>
    <row r="57" ht="35" customHeight="1" spans="1:2">
      <c r="A57" s="83" t="s">
        <v>21</v>
      </c>
      <c r="B57" s="72" t="s">
        <v>259</v>
      </c>
    </row>
    <row r="58" ht="24" customHeight="1" spans="1:2">
      <c r="A58" s="83" t="s">
        <v>23</v>
      </c>
      <c r="B58" s="73" t="s">
        <v>62</v>
      </c>
    </row>
    <row r="59" ht="24" customHeight="1" spans="1:2">
      <c r="A59" s="83" t="s">
        <v>25</v>
      </c>
      <c r="B59" s="72" t="s">
        <v>260</v>
      </c>
    </row>
    <row r="60" ht="33" customHeight="1" spans="1:2">
      <c r="A60" s="83" t="s">
        <v>26</v>
      </c>
      <c r="B60" s="73" t="s">
        <v>261</v>
      </c>
    </row>
    <row r="61" ht="23" customHeight="1" spans="1:2">
      <c r="A61" s="83" t="s">
        <v>28</v>
      </c>
      <c r="B61" s="85"/>
    </row>
    <row r="62" ht="23" customHeight="1"/>
  </sheetData>
  <sheetProtection formatCells="0" formatColumns="0" formatRows="0" insertRows="0" insertColumns="0" insertHyperlinks="0" deleteColumns="0" deleteRows="0" sort="0" autoFilter="0" pivotTables="0"/>
  <mergeCells count="4">
    <mergeCell ref="A1:B1"/>
    <mergeCell ref="A17:B17"/>
    <mergeCell ref="A32:B32"/>
    <mergeCell ref="A47:B47"/>
  </mergeCells>
  <dataValidations count="1">
    <dataValidation type="list" allowBlank="1" showInputMessage="1" showErrorMessage="1" sqref="B58">
      <formula1>"人才培养,市场监督,创业扶持,产业发展,财政金融,减税降费,科技创新,外资外贸,其他"</formula1>
    </dataValidation>
  </dataValidations>
  <hyperlinks>
    <hyperlink ref="B29" r:id="rId1" display="http://sthjj.km.gov.cn"/>
  </hyperlinks>
  <pageMargins left="0.75" right="0.75" top="1" bottom="1" header="0.5" footer="0.5"/>
  <pageSetup paperSize="9" orientation="portrait"/>
  <headerFooter/>
  <rowBreaks count="2" manualBreakCount="2">
    <brk id="17" max="16383" man="1"/>
    <brk id="32" max="16383" man="1"/>
  </rowBreaks>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61"/>
  <sheetViews>
    <sheetView view="pageBreakPreview" zoomScaleNormal="62" topLeftCell="A26" workbookViewId="0">
      <selection activeCell="B49" sqref="B49"/>
    </sheetView>
  </sheetViews>
  <sheetFormatPr defaultColWidth="8.00833333333333" defaultRowHeight="13.5" outlineLevelCol="5"/>
  <cols>
    <col min="1" max="1" width="16.675" customWidth="1"/>
    <col min="2" max="6" width="50.625" style="1" customWidth="1"/>
    <col min="7" max="7" width="16.625" customWidth="1"/>
    <col min="8" max="8" width="73.625" customWidth="1"/>
    <col min="9" max="9" width="61.625" customWidth="1"/>
    <col min="10" max="10" width="41.625" customWidth="1"/>
    <col min="11" max="11" width="15.125" customWidth="1"/>
    <col min="12" max="12" width="8.125" customWidth="1"/>
    <col min="13" max="13" width="13.625" customWidth="1"/>
    <col min="14" max="14" width="17.625" customWidth="1"/>
    <col min="15" max="15" width="12.125" customWidth="1"/>
  </cols>
  <sheetData>
    <row r="1" ht="28.5" customHeight="1" spans="1:6">
      <c r="A1" s="2" t="str">
        <f>HYPERLINK("#目录!A1","昆明市市级部门惠企政策兑现事项清单（点击返回目录）")</f>
        <v>昆明市市级部门惠企政策兑现事项清单（点击返回目录）</v>
      </c>
      <c r="B1" s="3"/>
      <c r="C1" s="34"/>
      <c r="D1" s="34"/>
      <c r="E1" s="34"/>
      <c r="F1" s="34"/>
    </row>
    <row r="2" ht="22.5" customHeight="1" spans="1:6">
      <c r="A2" s="53" t="s">
        <v>2</v>
      </c>
      <c r="B2" s="54" t="s">
        <v>278</v>
      </c>
      <c r="C2" s="35"/>
      <c r="D2" s="35"/>
      <c r="E2" s="35"/>
      <c r="F2" s="35"/>
    </row>
    <row r="3" ht="22.5" customHeight="1" spans="1:6">
      <c r="A3" s="55" t="s">
        <v>1</v>
      </c>
      <c r="B3" s="56">
        <v>1</v>
      </c>
      <c r="C3" s="35"/>
      <c r="D3" s="35"/>
      <c r="E3" s="35"/>
      <c r="F3" s="35"/>
    </row>
    <row r="4" ht="22.5" customHeight="1" spans="1:6">
      <c r="A4" s="11" t="s">
        <v>3</v>
      </c>
      <c r="B4" s="19" t="s">
        <v>279</v>
      </c>
      <c r="C4" s="57"/>
      <c r="D4" s="57"/>
      <c r="E4" s="57"/>
      <c r="F4" s="57"/>
    </row>
    <row r="5" ht="39" customHeight="1" spans="1:6">
      <c r="A5" s="11" t="s">
        <v>7</v>
      </c>
      <c r="B5" s="20" t="s">
        <v>280</v>
      </c>
      <c r="C5" s="57"/>
      <c r="D5" s="57"/>
      <c r="E5" s="57"/>
      <c r="F5" s="57"/>
    </row>
    <row r="6" ht="22.5" customHeight="1" spans="1:6">
      <c r="A6" s="11" t="s">
        <v>9</v>
      </c>
      <c r="B6" s="19" t="s">
        <v>281</v>
      </c>
      <c r="C6" s="57"/>
      <c r="D6" s="57"/>
      <c r="E6" s="57"/>
      <c r="F6" s="57"/>
    </row>
    <row r="7" ht="22.5" customHeight="1" spans="1:6">
      <c r="A7" s="11" t="s">
        <v>11</v>
      </c>
      <c r="B7" s="20" t="s">
        <v>282</v>
      </c>
      <c r="C7" s="57"/>
      <c r="D7" s="57"/>
      <c r="E7" s="57"/>
      <c r="F7" s="57"/>
    </row>
    <row r="8" ht="22.5" customHeight="1" spans="1:6">
      <c r="A8" s="11" t="s">
        <v>13</v>
      </c>
      <c r="B8" s="19" t="s">
        <v>283</v>
      </c>
      <c r="C8" s="57"/>
      <c r="D8" s="57"/>
      <c r="E8" s="57"/>
      <c r="F8" s="57"/>
    </row>
    <row r="9" ht="53" customHeight="1" spans="1:6">
      <c r="A9" s="11" t="s">
        <v>15</v>
      </c>
      <c r="B9" s="20" t="s">
        <v>284</v>
      </c>
      <c r="C9" s="57"/>
      <c r="D9" s="57"/>
      <c r="E9" s="57"/>
      <c r="F9" s="57"/>
    </row>
    <row r="10" ht="43" customHeight="1" spans="1:6">
      <c r="A10" s="11" t="s">
        <v>17</v>
      </c>
      <c r="B10" s="19" t="s">
        <v>285</v>
      </c>
      <c r="C10" s="57"/>
      <c r="D10" s="57"/>
      <c r="E10" s="57"/>
      <c r="F10" s="57"/>
    </row>
    <row r="11" ht="66" customHeight="1" spans="1:6">
      <c r="A11" s="11" t="s">
        <v>19</v>
      </c>
      <c r="B11" s="20" t="s">
        <v>286</v>
      </c>
      <c r="C11" s="57"/>
      <c r="D11" s="57"/>
      <c r="E11" s="57"/>
      <c r="F11" s="57"/>
    </row>
    <row r="12" ht="38" customHeight="1" spans="1:6">
      <c r="A12" s="11" t="s">
        <v>21</v>
      </c>
      <c r="B12" s="19" t="s">
        <v>217</v>
      </c>
      <c r="C12" s="57"/>
      <c r="D12" s="57"/>
      <c r="E12" s="57"/>
      <c r="F12" s="57"/>
    </row>
    <row r="13" ht="22.5" customHeight="1" spans="1:6">
      <c r="A13" s="11" t="s">
        <v>23</v>
      </c>
      <c r="B13" s="20" t="s">
        <v>287</v>
      </c>
      <c r="C13" s="57"/>
      <c r="D13" s="57"/>
      <c r="E13" s="57"/>
      <c r="F13" s="57"/>
    </row>
    <row r="14" ht="22.5" customHeight="1" spans="1:6">
      <c r="A14" s="11" t="s">
        <v>25</v>
      </c>
      <c r="B14" s="19" t="s">
        <v>288</v>
      </c>
      <c r="C14" s="57"/>
      <c r="D14" s="57"/>
      <c r="E14" s="57"/>
      <c r="F14" s="57"/>
    </row>
    <row r="15" ht="39" customHeight="1" spans="1:6">
      <c r="A15" s="11" t="s">
        <v>26</v>
      </c>
      <c r="B15" s="20" t="s">
        <v>289</v>
      </c>
      <c r="C15" s="57"/>
      <c r="D15" s="57"/>
      <c r="E15" s="57"/>
      <c r="F15" s="57"/>
    </row>
    <row r="16" ht="22.5" customHeight="1" spans="1:6">
      <c r="A16" s="45" t="s">
        <v>28</v>
      </c>
      <c r="B16" s="22"/>
      <c r="C16" s="57"/>
      <c r="D16" s="57"/>
      <c r="E16" s="57"/>
      <c r="F16" s="57"/>
    </row>
    <row r="17" ht="22.5" customHeight="1" spans="1:6">
      <c r="A17" s="23"/>
      <c r="B17" s="58"/>
      <c r="C17" s="59"/>
      <c r="D17" s="59"/>
      <c r="E17" s="59"/>
      <c r="F17" s="59"/>
    </row>
    <row r="18" ht="22.5" customHeight="1" spans="1:6">
      <c r="A18" s="60" t="s">
        <v>1</v>
      </c>
      <c r="B18" s="61">
        <v>2</v>
      </c>
      <c r="C18" s="62"/>
      <c r="D18" s="62"/>
      <c r="E18" s="62"/>
      <c r="F18" s="62"/>
    </row>
    <row r="19" ht="22.5" customHeight="1" spans="1:6">
      <c r="A19" s="63" t="s">
        <v>3</v>
      </c>
      <c r="B19" s="19" t="s">
        <v>290</v>
      </c>
      <c r="C19" s="62"/>
      <c r="D19" s="62"/>
      <c r="E19" s="62"/>
      <c r="F19" s="62"/>
    </row>
    <row r="20" ht="55" customHeight="1" spans="1:6">
      <c r="A20" s="63" t="s">
        <v>7</v>
      </c>
      <c r="B20" s="20" t="s">
        <v>291</v>
      </c>
      <c r="C20" s="64"/>
      <c r="D20" s="64"/>
      <c r="E20" s="64"/>
      <c r="F20" s="64"/>
    </row>
    <row r="21" ht="107" customHeight="1" spans="1:6">
      <c r="A21" s="63" t="s">
        <v>9</v>
      </c>
      <c r="B21" s="19" t="s">
        <v>292</v>
      </c>
      <c r="C21" s="62"/>
      <c r="D21" s="62"/>
      <c r="E21" s="62"/>
      <c r="F21" s="62"/>
    </row>
    <row r="22" ht="25" customHeight="1" spans="1:6">
      <c r="A22" s="63" t="s">
        <v>11</v>
      </c>
      <c r="B22" s="20" t="s">
        <v>293</v>
      </c>
      <c r="C22" s="64"/>
      <c r="D22" s="64"/>
      <c r="E22" s="64"/>
      <c r="F22" s="64"/>
    </row>
    <row r="23" ht="22.5" customHeight="1" spans="1:6">
      <c r="A23" s="63" t="s">
        <v>13</v>
      </c>
      <c r="B23" s="19" t="s">
        <v>294</v>
      </c>
      <c r="C23" s="62"/>
      <c r="D23" s="62"/>
      <c r="E23" s="62"/>
      <c r="F23" s="62"/>
    </row>
    <row r="24" ht="217" customHeight="1" spans="1:6">
      <c r="A24" s="63" t="s">
        <v>15</v>
      </c>
      <c r="B24" s="20" t="s">
        <v>295</v>
      </c>
      <c r="C24" s="64"/>
      <c r="D24" s="64"/>
      <c r="E24" s="64"/>
      <c r="F24" s="64"/>
    </row>
    <row r="25" ht="168" customHeight="1" spans="1:6">
      <c r="A25" s="63" t="s">
        <v>17</v>
      </c>
      <c r="B25" s="19" t="s">
        <v>296</v>
      </c>
      <c r="C25" s="62"/>
      <c r="D25" s="62"/>
      <c r="E25" s="62"/>
      <c r="F25" s="62"/>
    </row>
    <row r="26" ht="409" customHeight="1" spans="1:6">
      <c r="A26" s="63" t="s">
        <v>19</v>
      </c>
      <c r="B26" s="20" t="s">
        <v>297</v>
      </c>
      <c r="C26" s="64"/>
      <c r="D26" s="64"/>
      <c r="E26" s="64"/>
      <c r="F26" s="64"/>
    </row>
    <row r="27" ht="37" customHeight="1" spans="1:6">
      <c r="A27" s="63" t="s">
        <v>21</v>
      </c>
      <c r="B27" s="19" t="s">
        <v>298</v>
      </c>
      <c r="C27" s="62"/>
      <c r="D27" s="62"/>
      <c r="E27" s="62"/>
      <c r="F27" s="62"/>
    </row>
    <row r="28" ht="22.5" customHeight="1" spans="1:6">
      <c r="A28" s="63" t="s">
        <v>23</v>
      </c>
      <c r="B28" s="20" t="s">
        <v>207</v>
      </c>
      <c r="C28" s="64"/>
      <c r="D28" s="64"/>
      <c r="E28" s="64"/>
      <c r="F28" s="64"/>
    </row>
    <row r="29" ht="22.5" customHeight="1" spans="1:6">
      <c r="A29" s="63" t="s">
        <v>25</v>
      </c>
      <c r="B29" s="19" t="s">
        <v>299</v>
      </c>
      <c r="C29" s="62"/>
      <c r="D29" s="62"/>
      <c r="E29" s="62"/>
      <c r="F29" s="62"/>
    </row>
    <row r="30" ht="22.5" customHeight="1" spans="1:6">
      <c r="A30" s="63" t="s">
        <v>26</v>
      </c>
      <c r="B30" s="20" t="s">
        <v>300</v>
      </c>
      <c r="C30" s="64"/>
      <c r="D30" s="64"/>
      <c r="E30" s="64"/>
      <c r="F30" s="64"/>
    </row>
    <row r="31" ht="22.5" customHeight="1" spans="1:6">
      <c r="A31" s="65" t="s">
        <v>28</v>
      </c>
      <c r="B31" s="66"/>
      <c r="C31" s="67"/>
      <c r="D31" s="67"/>
      <c r="E31" s="67"/>
      <c r="F31" s="67"/>
    </row>
    <row r="33" ht="25" customHeight="1" spans="1:2">
      <c r="A33" s="11" t="s">
        <v>1</v>
      </c>
      <c r="B33" s="18">
        <v>3</v>
      </c>
    </row>
    <row r="34" ht="25" customHeight="1" spans="1:2">
      <c r="A34" s="11" t="s">
        <v>3</v>
      </c>
      <c r="B34" s="19" t="s">
        <v>301</v>
      </c>
    </row>
    <row r="35" ht="49.5" spans="1:2">
      <c r="A35" s="11" t="s">
        <v>7</v>
      </c>
      <c r="B35" s="20" t="s">
        <v>291</v>
      </c>
    </row>
    <row r="36" ht="148.5" spans="1:2">
      <c r="A36" s="11" t="s">
        <v>9</v>
      </c>
      <c r="B36" s="19" t="s">
        <v>302</v>
      </c>
    </row>
    <row r="37" ht="297" spans="1:2">
      <c r="A37" s="11" t="s">
        <v>11</v>
      </c>
      <c r="B37" s="20" t="s">
        <v>303</v>
      </c>
    </row>
    <row r="38" ht="24" customHeight="1" spans="1:2">
      <c r="A38" s="11" t="s">
        <v>13</v>
      </c>
      <c r="B38" s="19" t="s">
        <v>294</v>
      </c>
    </row>
    <row r="39" ht="183" customHeight="1" spans="1:2">
      <c r="A39" s="11" t="s">
        <v>15</v>
      </c>
      <c r="B39" s="20" t="s">
        <v>304</v>
      </c>
    </row>
    <row r="40" ht="409.5" spans="1:2">
      <c r="A40" s="11" t="s">
        <v>17</v>
      </c>
      <c r="B40" s="19" t="s">
        <v>305</v>
      </c>
    </row>
    <row r="41" ht="409" customHeight="1" spans="1:2">
      <c r="A41" s="11" t="s">
        <v>19</v>
      </c>
      <c r="B41" s="20" t="s">
        <v>306</v>
      </c>
    </row>
    <row r="42" ht="33" spans="1:2">
      <c r="A42" s="11" t="s">
        <v>21</v>
      </c>
      <c r="B42" s="19" t="s">
        <v>298</v>
      </c>
    </row>
    <row r="43" ht="27" customHeight="1" spans="1:2">
      <c r="A43" s="11" t="s">
        <v>23</v>
      </c>
      <c r="B43" s="20" t="s">
        <v>207</v>
      </c>
    </row>
    <row r="44" ht="28" customHeight="1" spans="1:2">
      <c r="A44" s="11" t="s">
        <v>25</v>
      </c>
      <c r="B44" s="19" t="s">
        <v>307</v>
      </c>
    </row>
    <row r="45" ht="25" customHeight="1" spans="1:2">
      <c r="A45" s="11" t="s">
        <v>26</v>
      </c>
      <c r="B45" s="20" t="s">
        <v>300</v>
      </c>
    </row>
    <row r="46" ht="18" customHeight="1" spans="1:2">
      <c r="A46" s="45" t="s">
        <v>28</v>
      </c>
      <c r="B46" s="22"/>
    </row>
    <row r="47" ht="14.25" spans="1:2">
      <c r="A47" s="68"/>
      <c r="B47" s="68"/>
    </row>
    <row r="48" ht="23" customHeight="1" spans="1:2">
      <c r="A48" s="11" t="s">
        <v>1</v>
      </c>
      <c r="B48" s="18">
        <v>4</v>
      </c>
    </row>
    <row r="49" ht="23" customHeight="1" spans="1:2">
      <c r="A49" s="11" t="s">
        <v>3</v>
      </c>
      <c r="B49" s="19" t="s">
        <v>308</v>
      </c>
    </row>
    <row r="50" ht="49.5" spans="1:2">
      <c r="A50" s="11" t="s">
        <v>7</v>
      </c>
      <c r="B50" s="20" t="s">
        <v>309</v>
      </c>
    </row>
    <row r="51" ht="88" customHeight="1" spans="1:2">
      <c r="A51" s="11" t="s">
        <v>9</v>
      </c>
      <c r="B51" s="19" t="s">
        <v>310</v>
      </c>
    </row>
    <row r="52" ht="26" customHeight="1" spans="1:2">
      <c r="A52" s="11" t="s">
        <v>11</v>
      </c>
      <c r="B52" s="20" t="s">
        <v>311</v>
      </c>
    </row>
    <row r="53" ht="40" customHeight="1" spans="1:2">
      <c r="A53" s="11" t="s">
        <v>13</v>
      </c>
      <c r="B53" s="19" t="s">
        <v>312</v>
      </c>
    </row>
    <row r="54" ht="240" customHeight="1" spans="1:2">
      <c r="A54" s="11" t="s">
        <v>15</v>
      </c>
      <c r="B54" s="20" t="s">
        <v>313</v>
      </c>
    </row>
    <row r="55" ht="33" spans="1:2">
      <c r="A55" s="11" t="s">
        <v>17</v>
      </c>
      <c r="B55" s="19" t="s">
        <v>314</v>
      </c>
    </row>
    <row r="56" ht="376" customHeight="1" spans="1:2">
      <c r="A56" s="11" t="s">
        <v>19</v>
      </c>
      <c r="B56" s="20" t="s">
        <v>315</v>
      </c>
    </row>
    <row r="57" ht="38" customHeight="1" spans="1:2">
      <c r="A57" s="11" t="s">
        <v>21</v>
      </c>
      <c r="B57" s="19" t="s">
        <v>316</v>
      </c>
    </row>
    <row r="58" ht="29" customHeight="1" spans="1:2">
      <c r="A58" s="11" t="s">
        <v>23</v>
      </c>
      <c r="B58" s="20" t="s">
        <v>207</v>
      </c>
    </row>
    <row r="59" ht="36" customHeight="1" spans="1:2">
      <c r="A59" s="11" t="s">
        <v>25</v>
      </c>
      <c r="B59" s="19" t="s">
        <v>317</v>
      </c>
    </row>
    <row r="60" ht="30" customHeight="1" spans="1:2">
      <c r="A60" s="11" t="s">
        <v>26</v>
      </c>
      <c r="B60" s="20" t="s">
        <v>300</v>
      </c>
    </row>
    <row r="61" ht="25" customHeight="1" spans="1:2">
      <c r="A61" s="45" t="s">
        <v>28</v>
      </c>
      <c r="B61" s="22"/>
    </row>
  </sheetData>
  <sheetProtection formatCells="0" formatColumns="0" formatRows="0" insertRows="0" insertColumns="0" insertHyperlinks="0" deleteColumns="0" deleteRows="0" sort="0" autoFilter="0" pivotTables="0"/>
  <mergeCells count="2">
    <mergeCell ref="A1:B1"/>
    <mergeCell ref="A17:B17"/>
  </mergeCells>
  <dataValidations count="1">
    <dataValidation type="list" allowBlank="1" showInputMessage="1" showErrorMessage="1" sqref="B28:F28 B43 B58">
      <formula1>"人才培养,市场监督,创业扶持,产业发展,财政金融,减税降费,科技创新,外资外贸,其他"</formula1>
    </dataValidation>
  </dataValidations>
  <hyperlinks>
    <hyperlink ref="B14" r:id="rId1" display="http://119.62.24.169：2018/" tooltip="http://119.62.24.169：2018/"/>
  </hyperlinks>
  <pageMargins left="0.75" right="0.75" top="1" bottom="1" header="0.5" footer="0.5"/>
  <pageSetup paperSize="9" orientation="portrait"/>
  <headerFooter/>
  <rowBreaks count="2" manualBreakCount="2">
    <brk id="17" max="16383" man="1"/>
    <brk id="61" max="1" man="1"/>
  </rowBreaks>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B16"/>
  <sheetViews>
    <sheetView view="pageBreakPreview" zoomScaleNormal="62" topLeftCell="A9" workbookViewId="0">
      <selection activeCell="A3" sqref="A3:B16"/>
    </sheetView>
  </sheetViews>
  <sheetFormatPr defaultColWidth="9" defaultRowHeight="13.5" outlineLevelCol="1"/>
  <cols>
    <col min="1" max="1" width="16.675" customWidth="1"/>
    <col min="2" max="2" width="50.625" style="1" customWidth="1"/>
  </cols>
  <sheetData>
    <row r="1" ht="28.5" customHeight="1" spans="1:2">
      <c r="A1" s="2" t="str">
        <f>HYPERLINK("#目录!A1","昆明市市级部门惠企政策兑现事项清单（点击返回目录）")</f>
        <v>昆明市市级部门惠企政策兑现事项清单（点击返回目录）</v>
      </c>
      <c r="B1" s="3"/>
    </row>
    <row r="2" ht="22.5" customHeight="1" spans="1:2">
      <c r="A2" s="4" t="s">
        <v>2</v>
      </c>
      <c r="B2" s="5" t="s">
        <v>318</v>
      </c>
    </row>
    <row r="3" ht="22.5" customHeight="1" spans="1:2">
      <c r="A3" s="4" t="s">
        <v>1</v>
      </c>
      <c r="B3" s="6">
        <v>1</v>
      </c>
    </row>
    <row r="4" ht="22.5" customHeight="1" spans="1:2">
      <c r="A4" s="7" t="s">
        <v>3</v>
      </c>
      <c r="B4" s="8" t="s">
        <v>319</v>
      </c>
    </row>
    <row r="5" ht="39" customHeight="1" spans="1:2">
      <c r="A5" s="7" t="s">
        <v>7</v>
      </c>
      <c r="B5" s="9" t="s">
        <v>320</v>
      </c>
    </row>
    <row r="6" ht="88.5" customHeight="1" spans="1:2">
      <c r="A6" s="7" t="s">
        <v>9</v>
      </c>
      <c r="B6" s="8" t="s">
        <v>321</v>
      </c>
    </row>
    <row r="7" ht="22.5" customHeight="1" spans="1:2">
      <c r="A7" s="7" t="s">
        <v>11</v>
      </c>
      <c r="B7" s="9" t="s">
        <v>322</v>
      </c>
    </row>
    <row r="8" ht="22.5" customHeight="1" spans="1:2">
      <c r="A8" s="7" t="s">
        <v>13</v>
      </c>
      <c r="B8" s="10" t="s">
        <v>323</v>
      </c>
    </row>
    <row r="9" ht="122.25" customHeight="1" spans="1:2">
      <c r="A9" s="11" t="s">
        <v>15</v>
      </c>
      <c r="B9" s="9" t="s">
        <v>324</v>
      </c>
    </row>
    <row r="10" ht="409" customHeight="1" spans="1:2">
      <c r="A10" s="11" t="s">
        <v>17</v>
      </c>
      <c r="B10" s="52" t="s">
        <v>325</v>
      </c>
    </row>
    <row r="11" ht="78" customHeight="1" spans="1:2">
      <c r="A11" s="11" t="s">
        <v>19</v>
      </c>
      <c r="B11" s="9" t="s">
        <v>326</v>
      </c>
    </row>
    <row r="12" ht="39" customHeight="1" spans="1:2">
      <c r="A12" s="11" t="s">
        <v>21</v>
      </c>
      <c r="B12" s="8" t="s">
        <v>327</v>
      </c>
    </row>
    <row r="13" ht="22.5" customHeight="1" spans="1:2">
      <c r="A13" s="7" t="s">
        <v>23</v>
      </c>
      <c r="B13" s="9" t="s">
        <v>328</v>
      </c>
    </row>
    <row r="14" ht="22.5" customHeight="1" spans="1:2">
      <c r="A14" s="7" t="s">
        <v>25</v>
      </c>
      <c r="B14" s="8" t="s">
        <v>329</v>
      </c>
    </row>
    <row r="15" ht="39" customHeight="1" spans="1:2">
      <c r="A15" s="14" t="s">
        <v>26</v>
      </c>
      <c r="B15" s="33" t="s">
        <v>330</v>
      </c>
    </row>
    <row r="16" ht="22.5" customHeight="1" spans="1:2">
      <c r="A16" s="16" t="s">
        <v>28</v>
      </c>
      <c r="B16" s="17"/>
    </row>
  </sheetData>
  <sheetProtection formatCells="0" formatColumns="0" formatRows="0" insertRows="0" insertColumns="0" insertHyperlinks="0" deleteColumns="0" deleteRows="0" sort="0" autoFilter="0" pivotTables="0"/>
  <mergeCells count="1">
    <mergeCell ref="A1:B1"/>
  </mergeCells>
  <hyperlinks>
    <hyperlink ref="B14" r:id="rId1" display="http://222.172.224.40:8080" tooltip="http://222.172.224.40:8080"/>
  </hyperlinks>
  <pageMargins left="0.75" right="0.75" top="1" bottom="1" header="0.5" footer="0.5"/>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6"/>
  <sheetViews>
    <sheetView view="pageBreakPreview" zoomScaleNormal="62" workbookViewId="0">
      <selection activeCell="B15" sqref="B15"/>
    </sheetView>
  </sheetViews>
  <sheetFormatPr defaultColWidth="9" defaultRowHeight="13.5" outlineLevelCol="1"/>
  <cols>
    <col min="1" max="1" width="16.675" customWidth="1"/>
    <col min="2" max="2" width="50.625" style="1" customWidth="1"/>
  </cols>
  <sheetData>
    <row r="1" ht="28.5" customHeight="1" spans="1:2">
      <c r="A1" s="2" t="str">
        <f>HYPERLINK("#目录!A1","昆明市市级部门惠企政策兑现事项清单（点击返回目录）")</f>
        <v>昆明市市级部门惠企政策兑现事项清单（点击返回目录）</v>
      </c>
      <c r="B1" s="3"/>
    </row>
    <row r="2" ht="22.5" customHeight="1" spans="1:2">
      <c r="A2" s="4" t="s">
        <v>2</v>
      </c>
      <c r="B2" s="5" t="s">
        <v>331</v>
      </c>
    </row>
    <row r="3" ht="22.5" customHeight="1" spans="1:2">
      <c r="A3" s="4" t="s">
        <v>1</v>
      </c>
      <c r="B3" s="6">
        <v>1</v>
      </c>
    </row>
    <row r="4" ht="22.5" customHeight="1" spans="1:2">
      <c r="A4" s="7" t="s">
        <v>3</v>
      </c>
      <c r="B4" s="8" t="s">
        <v>332</v>
      </c>
    </row>
    <row r="5" ht="39" customHeight="1" spans="1:2">
      <c r="A5" s="7" t="s">
        <v>7</v>
      </c>
      <c r="B5" s="9" t="s">
        <v>333</v>
      </c>
    </row>
    <row r="6" ht="22.5" customHeight="1" spans="1:2">
      <c r="A6" s="7" t="s">
        <v>9</v>
      </c>
      <c r="B6" s="8" t="s">
        <v>334</v>
      </c>
    </row>
    <row r="7" ht="22.5" customHeight="1" spans="1:2">
      <c r="A7" s="7" t="s">
        <v>11</v>
      </c>
      <c r="B7" s="9" t="s">
        <v>335</v>
      </c>
    </row>
    <row r="8" ht="22.5" customHeight="1" spans="1:2">
      <c r="A8" s="7" t="s">
        <v>13</v>
      </c>
      <c r="B8" s="10" t="s">
        <v>336</v>
      </c>
    </row>
    <row r="9" ht="55.5" customHeight="1" spans="1:2">
      <c r="A9" s="11" t="s">
        <v>15</v>
      </c>
      <c r="B9" s="9" t="s">
        <v>337</v>
      </c>
    </row>
    <row r="10" ht="36" customHeight="1" spans="1:2">
      <c r="A10" s="11" t="s">
        <v>17</v>
      </c>
      <c r="B10" s="10" t="s">
        <v>338</v>
      </c>
    </row>
    <row r="11" ht="71" customHeight="1" spans="1:2">
      <c r="A11" s="11" t="s">
        <v>19</v>
      </c>
      <c r="B11" s="9" t="s">
        <v>339</v>
      </c>
    </row>
    <row r="12" ht="36" customHeight="1" spans="1:2">
      <c r="A12" s="11" t="s">
        <v>21</v>
      </c>
      <c r="B12" s="8" t="s">
        <v>340</v>
      </c>
    </row>
    <row r="13" ht="22.5" customHeight="1" spans="1:2">
      <c r="A13" s="7" t="s">
        <v>23</v>
      </c>
      <c r="B13" s="9" t="s">
        <v>341</v>
      </c>
    </row>
    <row r="14" ht="22.5" customHeight="1" spans="1:2">
      <c r="A14" s="7" t="s">
        <v>25</v>
      </c>
      <c r="B14" s="8" t="s">
        <v>342</v>
      </c>
    </row>
    <row r="15" ht="39" customHeight="1" spans="1:2">
      <c r="A15" s="14" t="s">
        <v>26</v>
      </c>
      <c r="B15" s="33" t="s">
        <v>343</v>
      </c>
    </row>
    <row r="16" ht="22.5" customHeight="1" spans="1:2">
      <c r="A16" s="16" t="s">
        <v>28</v>
      </c>
      <c r="B16" s="17"/>
    </row>
  </sheetData>
  <sheetProtection formatCells="0" formatColumns="0" formatRows="0" insertRows="0" insertColumns="0" insertHyperlinks="0" deleteColumns="0" deleteRows="0" sort="0" autoFilter="0" pivotTables="0"/>
  <mergeCells count="1">
    <mergeCell ref="A1:B1"/>
  </mergeCells>
  <hyperlinks>
    <hyperlink ref="B14" r:id="rId1" display="http://wsjkw.km.gov.cn" tooltip="http://wsjkw.km.gov.cn"/>
  </hyperlinks>
  <pageMargins left="0.75" right="0.75" top="1" bottom="1" header="0.5" footer="0.5"/>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B16"/>
  <sheetViews>
    <sheetView view="pageBreakPreview" zoomScaleNormal="62" workbookViewId="0">
      <selection activeCell="A3" sqref="A3:B16"/>
    </sheetView>
  </sheetViews>
  <sheetFormatPr defaultColWidth="9" defaultRowHeight="13.5" outlineLevelCol="1"/>
  <cols>
    <col min="1" max="1" width="16.675" customWidth="1"/>
    <col min="2" max="2" width="50.625" style="1" customWidth="1"/>
  </cols>
  <sheetData>
    <row r="1" ht="28.5" customHeight="1" spans="1:2">
      <c r="A1" s="2" t="str">
        <f>HYPERLINK("#目录!A1","昆明市市级部门惠企政策兑现事项清单（点击返回目录）")</f>
        <v>昆明市市级部门惠企政策兑现事项清单（点击返回目录）</v>
      </c>
      <c r="B1" s="3"/>
    </row>
    <row r="2" ht="39" customHeight="1" spans="1:2">
      <c r="A2" s="4" t="s">
        <v>2</v>
      </c>
      <c r="B2" s="5" t="s">
        <v>344</v>
      </c>
    </row>
    <row r="3" ht="22.5" customHeight="1" spans="1:2">
      <c r="A3" s="4" t="s">
        <v>1</v>
      </c>
      <c r="B3" s="6">
        <v>1</v>
      </c>
    </row>
    <row r="4" ht="24" customHeight="1" spans="1:2">
      <c r="A4" s="7" t="s">
        <v>3</v>
      </c>
      <c r="B4" s="8" t="s">
        <v>345</v>
      </c>
    </row>
    <row r="5" ht="39" customHeight="1" spans="1:2">
      <c r="A5" s="7" t="s">
        <v>7</v>
      </c>
      <c r="B5" s="9" t="s">
        <v>346</v>
      </c>
    </row>
    <row r="6" ht="22.5" customHeight="1" spans="1:2">
      <c r="A6" s="7" t="s">
        <v>9</v>
      </c>
      <c r="B6" s="8" t="s">
        <v>347</v>
      </c>
    </row>
    <row r="7" ht="22.5" customHeight="1" spans="1:2">
      <c r="A7" s="7" t="s">
        <v>11</v>
      </c>
      <c r="B7" s="9" t="s">
        <v>348</v>
      </c>
    </row>
    <row r="8" ht="39" customHeight="1" spans="1:2">
      <c r="A8" s="7" t="s">
        <v>13</v>
      </c>
      <c r="B8" s="10" t="s">
        <v>349</v>
      </c>
    </row>
    <row r="9" ht="56" customHeight="1" spans="1:2">
      <c r="A9" s="11" t="s">
        <v>15</v>
      </c>
      <c r="B9" s="9" t="s">
        <v>348</v>
      </c>
    </row>
    <row r="10" ht="39" customHeight="1" spans="1:2">
      <c r="A10" s="11" t="s">
        <v>17</v>
      </c>
      <c r="B10" s="10" t="s">
        <v>350</v>
      </c>
    </row>
    <row r="11" ht="69" customHeight="1" spans="1:2">
      <c r="A11" s="11" t="s">
        <v>19</v>
      </c>
      <c r="B11" s="9" t="s">
        <v>351</v>
      </c>
    </row>
    <row r="12" ht="72" customHeight="1" spans="1:2">
      <c r="A12" s="11" t="s">
        <v>21</v>
      </c>
      <c r="B12" s="8" t="s">
        <v>352</v>
      </c>
    </row>
    <row r="13" ht="22.5" customHeight="1" spans="1:2">
      <c r="A13" s="7" t="s">
        <v>23</v>
      </c>
      <c r="B13" s="9" t="s">
        <v>62</v>
      </c>
    </row>
    <row r="14" ht="55.5" customHeight="1" spans="1:2">
      <c r="A14" s="7" t="s">
        <v>25</v>
      </c>
      <c r="B14" s="8" t="s">
        <v>353</v>
      </c>
    </row>
    <row r="15" ht="39" customHeight="1" spans="1:2">
      <c r="A15" s="14" t="s">
        <v>26</v>
      </c>
      <c r="B15" s="33" t="s">
        <v>354</v>
      </c>
    </row>
    <row r="16" ht="22.5" customHeight="1" spans="1:2">
      <c r="A16" s="16" t="s">
        <v>28</v>
      </c>
      <c r="B16" s="17"/>
    </row>
  </sheetData>
  <sheetProtection formatCells="0" formatColumns="0" formatRows="0" insertRows="0" insertColumns="0" insertHyperlinks="0" deleteColumns="0" deleteRows="0" sort="0" autoFilter="0" pivotTables="0"/>
  <mergeCells count="1">
    <mergeCell ref="A1:B1"/>
  </mergeCells>
  <pageMargins left="0.75" right="0.75" top="1" bottom="1" header="0.5" footer="0.5"/>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31"/>
  <sheetViews>
    <sheetView view="pageBreakPreview" zoomScaleNormal="62" workbookViewId="0">
      <selection activeCell="A18" sqref="A18:B31"/>
    </sheetView>
  </sheetViews>
  <sheetFormatPr defaultColWidth="9" defaultRowHeight="13.5" outlineLevelCol="1"/>
  <cols>
    <col min="1" max="1" width="16.675" customWidth="1"/>
    <col min="2" max="2" width="50.625" style="1" customWidth="1"/>
  </cols>
  <sheetData>
    <row r="1" ht="28.5" customHeight="1" spans="1:2">
      <c r="A1" s="2" t="str">
        <f>HYPERLINK("#目录!A1","昆明市市级部门惠企政策兑现事项清单（点击返回目录）")</f>
        <v>昆明市市级部门惠企政策兑现事项清单（点击返回目录）</v>
      </c>
      <c r="B1" s="3"/>
    </row>
    <row r="2" ht="22.5" customHeight="1" spans="1:2">
      <c r="A2" s="4" t="s">
        <v>2</v>
      </c>
      <c r="B2" s="5" t="s">
        <v>355</v>
      </c>
    </row>
    <row r="3" ht="22.5" customHeight="1" spans="1:2">
      <c r="A3" s="4" t="s">
        <v>1</v>
      </c>
      <c r="B3" s="6">
        <v>1</v>
      </c>
    </row>
    <row r="4" ht="27" customHeight="1" spans="1:2">
      <c r="A4" s="7" t="s">
        <v>3</v>
      </c>
      <c r="B4" s="8" t="s">
        <v>356</v>
      </c>
    </row>
    <row r="5" ht="39" customHeight="1" spans="1:2">
      <c r="A5" s="7" t="s">
        <v>7</v>
      </c>
      <c r="B5" s="9" t="s">
        <v>357</v>
      </c>
    </row>
    <row r="6" ht="22.5" customHeight="1" spans="1:2">
      <c r="A6" s="7" t="s">
        <v>9</v>
      </c>
      <c r="B6" s="8" t="s">
        <v>356</v>
      </c>
    </row>
    <row r="7" ht="22.5" customHeight="1" spans="1:2">
      <c r="A7" s="7" t="s">
        <v>11</v>
      </c>
      <c r="B7" s="9" t="s">
        <v>358</v>
      </c>
    </row>
    <row r="8" ht="22.5" customHeight="1" spans="1:2">
      <c r="A8" s="7" t="s">
        <v>13</v>
      </c>
      <c r="B8" s="10" t="s">
        <v>359</v>
      </c>
    </row>
    <row r="9" ht="237" customHeight="1" spans="1:2">
      <c r="A9" s="11" t="s">
        <v>15</v>
      </c>
      <c r="B9" s="9" t="s">
        <v>360</v>
      </c>
    </row>
    <row r="10" ht="171" customHeight="1" spans="1:2">
      <c r="A10" s="11" t="s">
        <v>17</v>
      </c>
      <c r="B10" s="10" t="s">
        <v>361</v>
      </c>
    </row>
    <row r="11" ht="88.5" customHeight="1" spans="1:2">
      <c r="A11" s="11" t="s">
        <v>19</v>
      </c>
      <c r="B11" s="32" t="s">
        <v>362</v>
      </c>
    </row>
    <row r="12" ht="42" customHeight="1" spans="1:2">
      <c r="A12" s="11" t="s">
        <v>21</v>
      </c>
      <c r="B12" s="8" t="s">
        <v>363</v>
      </c>
    </row>
    <row r="13" ht="31" customHeight="1" spans="1:2">
      <c r="A13" s="7" t="s">
        <v>23</v>
      </c>
      <c r="B13" s="9" t="s">
        <v>364</v>
      </c>
    </row>
    <row r="14" ht="27" customHeight="1" spans="1:2">
      <c r="A14" s="7" t="s">
        <v>25</v>
      </c>
      <c r="B14" s="8" t="s">
        <v>365</v>
      </c>
    </row>
    <row r="15" ht="39" customHeight="1" spans="1:2">
      <c r="A15" s="14" t="s">
        <v>26</v>
      </c>
      <c r="B15" s="9" t="s">
        <v>366</v>
      </c>
    </row>
    <row r="16" ht="30" customHeight="1" spans="1:2">
      <c r="A16" s="21" t="s">
        <v>28</v>
      </c>
      <c r="B16" s="31"/>
    </row>
    <row r="17" ht="22.5" customHeight="1" spans="1:2">
      <c r="A17" s="23"/>
      <c r="B17" s="24"/>
    </row>
    <row r="18" ht="22.5" customHeight="1" spans="1:2">
      <c r="A18" s="25" t="s">
        <v>1</v>
      </c>
      <c r="B18" s="38">
        <v>2</v>
      </c>
    </row>
    <row r="19" ht="22.5" customHeight="1" spans="1:2">
      <c r="A19" s="7" t="s">
        <v>3</v>
      </c>
      <c r="B19" s="8" t="s">
        <v>367</v>
      </c>
    </row>
    <row r="20" ht="55.5" customHeight="1" spans="1:2">
      <c r="A20" s="7" t="s">
        <v>7</v>
      </c>
      <c r="B20" s="9" t="s">
        <v>368</v>
      </c>
    </row>
    <row r="21" ht="22.5" customHeight="1" spans="1:2">
      <c r="A21" s="7" t="s">
        <v>9</v>
      </c>
      <c r="B21" s="8" t="s">
        <v>369</v>
      </c>
    </row>
    <row r="22" ht="22.5" customHeight="1" spans="1:2">
      <c r="A22" s="7" t="s">
        <v>11</v>
      </c>
      <c r="B22" s="9" t="s">
        <v>358</v>
      </c>
    </row>
    <row r="23" ht="22.5" customHeight="1" spans="1:2">
      <c r="A23" s="7" t="s">
        <v>13</v>
      </c>
      <c r="B23" s="10" t="s">
        <v>370</v>
      </c>
    </row>
    <row r="24" ht="51" customHeight="1" spans="1:2">
      <c r="A24" s="11" t="s">
        <v>15</v>
      </c>
      <c r="B24" s="9" t="s">
        <v>371</v>
      </c>
    </row>
    <row r="25" ht="171" customHeight="1" spans="1:2">
      <c r="A25" s="11" t="s">
        <v>17</v>
      </c>
      <c r="B25" s="10" t="s">
        <v>372</v>
      </c>
    </row>
    <row r="26" ht="72" customHeight="1" spans="1:2">
      <c r="A26" s="11" t="s">
        <v>19</v>
      </c>
      <c r="B26" s="9" t="s">
        <v>373</v>
      </c>
    </row>
    <row r="27" ht="36" customHeight="1" spans="1:2">
      <c r="A27" s="11" t="s">
        <v>21</v>
      </c>
      <c r="B27" s="8" t="s">
        <v>363</v>
      </c>
    </row>
    <row r="28" ht="22.5" customHeight="1" spans="1:2">
      <c r="A28" s="7" t="s">
        <v>23</v>
      </c>
      <c r="B28" s="9" t="s">
        <v>364</v>
      </c>
    </row>
    <row r="29" ht="22.5" customHeight="1" spans="1:2">
      <c r="A29" s="7" t="s">
        <v>25</v>
      </c>
      <c r="B29" s="8" t="s">
        <v>374</v>
      </c>
    </row>
    <row r="30" ht="39" customHeight="1" spans="1:2">
      <c r="A30" s="14" t="s">
        <v>26</v>
      </c>
      <c r="B30" s="33" t="s">
        <v>366</v>
      </c>
    </row>
    <row r="31" ht="22.5" customHeight="1" spans="1:2">
      <c r="A31" s="16" t="s">
        <v>28</v>
      </c>
      <c r="B31" s="17"/>
    </row>
  </sheetData>
  <sheetProtection formatCells="0" formatColumns="0" formatRows="0" insertRows="0" insertColumns="0" insertHyperlinks="0" deleteColumns="0" deleteRows="0" sort="0" autoFilter="0" pivotTables="0"/>
  <mergeCells count="2">
    <mergeCell ref="A1:B1"/>
    <mergeCell ref="A17:B17"/>
  </mergeCells>
  <hyperlinks>
    <hyperlink ref="B11" r:id="rId1" display="由建设单位通过“云南省工程建设项目管理系统”向本辖区人防椎管部门申报&#10;线上申报网址：https://zwfw.yn.cegn.cn/&#10;线下办理地址：昆明市呈贡区锦绣大街1号市级行政中心四号楼5楼，可乘地铁1号线至市级行政中心清风站"/>
    <hyperlink ref="B14" r:id="rId2" display="https://gdb.km.gov.cn/c/2023-10-16/4784467.shtml"/>
    <hyperlink ref="B26" r:id="rId1" display="由建设单位通过“云南省工程建设项目管理系统”向本辖区人防椎管部门申报   线上申报网址：https://zwfw.yn.cegn.cn/  线下办理地址：昆明市呈贡区锦绣大街1号市级行政中心四号楼5楼，可乘地铁1号线至市级行政中心清风站"/>
    <hyperlink ref="B29" r:id="rId3" display="https://gdb.km.gov.cn/c/2023-04-25/4725636.shtml"/>
  </hyperlinks>
  <pageMargins left="0.75" right="0.75" top="1" bottom="1" header="0.5" footer="0.5"/>
  <pageSetup paperSize="9" orientation="portrait"/>
  <headerFooter/>
  <rowBreaks count="1" manualBreakCount="1">
    <brk id="17" max="16383" man="1"/>
  </rowBreaks>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B16"/>
  <sheetViews>
    <sheetView view="pageBreakPreview" zoomScaleNormal="62" workbookViewId="0">
      <selection activeCell="B13" sqref="B13"/>
    </sheetView>
  </sheetViews>
  <sheetFormatPr defaultColWidth="9" defaultRowHeight="13.5" outlineLevelCol="1"/>
  <cols>
    <col min="1" max="1" width="16.675" customWidth="1"/>
    <col min="2" max="2" width="50.625" style="1" customWidth="1"/>
  </cols>
  <sheetData>
    <row r="1" ht="28.5" customHeight="1" spans="1:2">
      <c r="A1" s="2" t="str">
        <f>HYPERLINK("#目录!A1","昆明市市级部门惠企政策兑现事项清单（点击返回目录）")</f>
        <v>昆明市市级部门惠企政策兑现事项清单（点击返回目录）</v>
      </c>
      <c r="B1" s="3"/>
    </row>
    <row r="2" ht="22.5" customHeight="1" spans="1:2">
      <c r="A2" s="4" t="s">
        <v>2</v>
      </c>
      <c r="B2" s="5" t="s">
        <v>375</v>
      </c>
    </row>
    <row r="3" ht="22.5" customHeight="1" spans="1:2">
      <c r="A3" s="4" t="s">
        <v>1</v>
      </c>
      <c r="B3" s="6">
        <v>1</v>
      </c>
    </row>
    <row r="4" ht="22.5" customHeight="1" spans="1:2">
      <c r="A4" s="7" t="s">
        <v>3</v>
      </c>
      <c r="B4" s="8" t="s">
        <v>376</v>
      </c>
    </row>
    <row r="5" ht="39" customHeight="1" spans="1:2">
      <c r="A5" s="7" t="s">
        <v>7</v>
      </c>
      <c r="B5" s="9" t="s">
        <v>377</v>
      </c>
    </row>
    <row r="6" ht="39" customHeight="1" spans="1:2">
      <c r="A6" s="7" t="s">
        <v>9</v>
      </c>
      <c r="B6" s="8" t="s">
        <v>378</v>
      </c>
    </row>
    <row r="7" ht="22.5" customHeight="1" spans="1:2">
      <c r="A7" s="7" t="s">
        <v>11</v>
      </c>
      <c r="B7" s="9" t="s">
        <v>379</v>
      </c>
    </row>
    <row r="8" ht="22.5" customHeight="1" spans="1:2">
      <c r="A8" s="7" t="s">
        <v>13</v>
      </c>
      <c r="B8" s="10" t="s">
        <v>380</v>
      </c>
    </row>
    <row r="9" ht="56" customHeight="1" spans="1:2">
      <c r="A9" s="11" t="s">
        <v>15</v>
      </c>
      <c r="B9" s="9" t="s">
        <v>381</v>
      </c>
    </row>
    <row r="10" ht="41" customHeight="1" spans="1:2">
      <c r="A10" s="11" t="s">
        <v>17</v>
      </c>
      <c r="B10" s="10" t="s">
        <v>22</v>
      </c>
    </row>
    <row r="11" ht="72" customHeight="1" spans="1:2">
      <c r="A11" s="11" t="s">
        <v>19</v>
      </c>
      <c r="B11" s="9" t="s">
        <v>22</v>
      </c>
    </row>
    <row r="12" ht="45" customHeight="1" spans="1:2">
      <c r="A12" s="11" t="s">
        <v>21</v>
      </c>
      <c r="B12" s="8" t="s">
        <v>22</v>
      </c>
    </row>
    <row r="13" ht="22.5" customHeight="1" spans="1:2">
      <c r="A13" s="7" t="s">
        <v>23</v>
      </c>
      <c r="B13" s="9" t="s">
        <v>382</v>
      </c>
    </row>
    <row r="14" ht="22.5" customHeight="1" spans="1:2">
      <c r="A14" s="7" t="s">
        <v>25</v>
      </c>
      <c r="B14" s="8" t="s">
        <v>383</v>
      </c>
    </row>
    <row r="15" ht="39" customHeight="1" spans="1:2">
      <c r="A15" s="14" t="s">
        <v>26</v>
      </c>
      <c r="B15" s="33" t="s">
        <v>384</v>
      </c>
    </row>
    <row r="16" ht="22.5" customHeight="1" spans="1:2">
      <c r="A16" s="16" t="s">
        <v>28</v>
      </c>
      <c r="B16" s="17"/>
    </row>
  </sheetData>
  <sheetProtection formatCells="0" formatColumns="0" formatRows="0" insertRows="0" insertColumns="0" insertHyperlinks="0" deleteColumns="0" deleteRows="0" sort="0" autoFilter="0" pivotTables="0"/>
  <mergeCells count="1">
    <mergeCell ref="A1:B1"/>
  </mergeCells>
  <hyperlinks>
    <hyperlink ref="B14" r:id="rId1" display="https://ybj.km.gov.cn/c/2023-02-08/4665265.shtml"/>
  </hyperlinks>
  <pageMargins left="0.75" right="0.75" top="1" bottom="1" header="0.5" footer="0.5"/>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6"/>
  <sheetViews>
    <sheetView view="pageBreakPreview" zoomScaleNormal="62" topLeftCell="A5" workbookViewId="0">
      <selection activeCell="B15" sqref="B15"/>
    </sheetView>
  </sheetViews>
  <sheetFormatPr defaultColWidth="9" defaultRowHeight="13.5" outlineLevelCol="1"/>
  <cols>
    <col min="1" max="1" width="16.675" customWidth="1"/>
    <col min="2" max="2" width="50.625" style="1" customWidth="1"/>
  </cols>
  <sheetData>
    <row r="1" ht="28.5" customHeight="1" spans="1:2">
      <c r="A1" s="2" t="str">
        <f>HYPERLINK("#目录!A1","昆明市市级部门惠企政策兑现事项清单（点击返回目录）")</f>
        <v>昆明市市级部门惠企政策兑现事项清单（点击返回目录）</v>
      </c>
      <c r="B1" s="3"/>
    </row>
    <row r="2" ht="22.5" customHeight="1" spans="1:2">
      <c r="A2" s="4" t="s">
        <v>2</v>
      </c>
      <c r="B2" s="48" t="s">
        <v>385</v>
      </c>
    </row>
    <row r="3" ht="22.5" customHeight="1" spans="1:2">
      <c r="A3" s="4" t="s">
        <v>1</v>
      </c>
      <c r="B3" s="18">
        <v>1</v>
      </c>
    </row>
    <row r="4" ht="22.5" customHeight="1" spans="1:2">
      <c r="A4" s="7" t="s">
        <v>3</v>
      </c>
      <c r="B4" s="19" t="s">
        <v>386</v>
      </c>
    </row>
    <row r="5" ht="39" customHeight="1" spans="1:2">
      <c r="A5" s="7" t="s">
        <v>7</v>
      </c>
      <c r="B5" s="20" t="s">
        <v>387</v>
      </c>
    </row>
    <row r="6" ht="93" customHeight="1" spans="1:2">
      <c r="A6" s="7" t="s">
        <v>9</v>
      </c>
      <c r="B6" s="19" t="s">
        <v>388</v>
      </c>
    </row>
    <row r="7" ht="55.5" customHeight="1" spans="1:2">
      <c r="A7" s="7" t="s">
        <v>11</v>
      </c>
      <c r="B7" s="20" t="s">
        <v>389</v>
      </c>
    </row>
    <row r="8" ht="22.5" customHeight="1" spans="1:2">
      <c r="A8" s="7" t="s">
        <v>13</v>
      </c>
      <c r="B8" s="49" t="s">
        <v>390</v>
      </c>
    </row>
    <row r="9" ht="51" customHeight="1" spans="1:2">
      <c r="A9" s="11" t="s">
        <v>15</v>
      </c>
      <c r="B9" s="50" t="s">
        <v>22</v>
      </c>
    </row>
    <row r="10" ht="40" customHeight="1" spans="1:2">
      <c r="A10" s="11" t="s">
        <v>17</v>
      </c>
      <c r="B10" s="49" t="s">
        <v>22</v>
      </c>
    </row>
    <row r="11" ht="72" customHeight="1" spans="1:2">
      <c r="A11" s="11" t="s">
        <v>19</v>
      </c>
      <c r="B11" s="50" t="s">
        <v>381</v>
      </c>
    </row>
    <row r="12" ht="32" customHeight="1" spans="1:2">
      <c r="A12" s="11" t="s">
        <v>21</v>
      </c>
      <c r="B12" s="49" t="s">
        <v>391</v>
      </c>
    </row>
    <row r="13" ht="22.5" customHeight="1" spans="1:2">
      <c r="A13" s="7" t="s">
        <v>23</v>
      </c>
      <c r="B13" s="50" t="s">
        <v>62</v>
      </c>
    </row>
    <row r="14" ht="39" customHeight="1" spans="1:2">
      <c r="A14" s="7" t="s">
        <v>25</v>
      </c>
      <c r="B14" s="49" t="s">
        <v>392</v>
      </c>
    </row>
    <row r="15" ht="87" customHeight="1" spans="1:2">
      <c r="A15" s="14" t="s">
        <v>26</v>
      </c>
      <c r="B15" s="51" t="s">
        <v>393</v>
      </c>
    </row>
    <row r="16" ht="22.5" customHeight="1" spans="1:2">
      <c r="A16" s="16" t="s">
        <v>28</v>
      </c>
      <c r="B16" s="17"/>
    </row>
  </sheetData>
  <sheetProtection formatCells="0" formatColumns="0" formatRows="0" insertRows="0" insertColumns="0" insertHyperlinks="0" deleteColumns="0" deleteRows="0" sort="0" autoFilter="0" pivotTables="0"/>
  <mergeCells count="1">
    <mergeCell ref="A1:B1"/>
  </mergeCells>
  <pageMargins left="0.75" right="0.75" top="1" bottom="1" header="0.5" footer="0.5"/>
  <pageSetup paperSize="9"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B16"/>
  <sheetViews>
    <sheetView view="pageBreakPreview" zoomScaleNormal="100" topLeftCell="A3" workbookViewId="0">
      <selection activeCell="B17" sqref="B17"/>
    </sheetView>
  </sheetViews>
  <sheetFormatPr defaultColWidth="9" defaultRowHeight="13.5" outlineLevelCol="1"/>
  <cols>
    <col min="1" max="1" width="17.5" customWidth="1"/>
    <col min="2" max="2" width="50.625" customWidth="1"/>
  </cols>
  <sheetData>
    <row r="1" ht="20.25" spans="1:2">
      <c r="A1" s="46" t="str">
        <f>HYPERLINK("#目录!A1","昆明市市级部门惠企政策兑现事项清单")</f>
        <v>昆明市市级部门惠企政策兑现事项清单</v>
      </c>
      <c r="B1" s="47"/>
    </row>
    <row r="2" ht="25" customHeight="1" spans="1:2">
      <c r="A2" s="11" t="s">
        <v>2</v>
      </c>
      <c r="B2" s="48" t="s">
        <v>394</v>
      </c>
    </row>
    <row r="3" ht="25" customHeight="1" spans="1:2">
      <c r="A3" s="11" t="s">
        <v>1</v>
      </c>
      <c r="B3" s="18">
        <v>1</v>
      </c>
    </row>
    <row r="4" ht="25" customHeight="1" spans="1:2">
      <c r="A4" s="11" t="s">
        <v>3</v>
      </c>
      <c r="B4" s="19" t="s">
        <v>395</v>
      </c>
    </row>
    <row r="5" ht="72" customHeight="1" spans="1:2">
      <c r="A5" s="11" t="s">
        <v>7</v>
      </c>
      <c r="B5" s="20" t="s">
        <v>396</v>
      </c>
    </row>
    <row r="6" ht="98" customHeight="1" spans="1:2">
      <c r="A6" s="11" t="s">
        <v>9</v>
      </c>
      <c r="B6" s="19" t="s">
        <v>397</v>
      </c>
    </row>
    <row r="7" ht="38" customHeight="1" spans="1:2">
      <c r="A7" s="11" t="s">
        <v>11</v>
      </c>
      <c r="B7" s="20" t="s">
        <v>398</v>
      </c>
    </row>
    <row r="8" ht="25" customHeight="1" spans="1:2">
      <c r="A8" s="11" t="s">
        <v>13</v>
      </c>
      <c r="B8" s="19" t="s">
        <v>399</v>
      </c>
    </row>
    <row r="9" ht="82" customHeight="1" spans="1:2">
      <c r="A9" s="11" t="s">
        <v>15</v>
      </c>
      <c r="B9" s="20" t="s">
        <v>400</v>
      </c>
    </row>
    <row r="10" ht="60" customHeight="1" spans="1:2">
      <c r="A10" s="11" t="s">
        <v>17</v>
      </c>
      <c r="B10" s="19" t="s">
        <v>401</v>
      </c>
    </row>
    <row r="11" ht="65" customHeight="1" spans="1:2">
      <c r="A11" s="11" t="s">
        <v>19</v>
      </c>
      <c r="B11" s="20" t="s">
        <v>402</v>
      </c>
    </row>
    <row r="12" ht="67" customHeight="1" spans="1:2">
      <c r="A12" s="11" t="s">
        <v>21</v>
      </c>
      <c r="B12" s="19" t="s">
        <v>403</v>
      </c>
    </row>
    <row r="13" ht="25" customHeight="1" spans="1:2">
      <c r="A13" s="11" t="s">
        <v>23</v>
      </c>
      <c r="B13" s="20" t="s">
        <v>404</v>
      </c>
    </row>
    <row r="14" ht="25" customHeight="1" spans="1:2">
      <c r="A14" s="11" t="s">
        <v>25</v>
      </c>
      <c r="B14" s="8" t="s">
        <v>405</v>
      </c>
    </row>
    <row r="15" ht="36" customHeight="1" spans="1:2">
      <c r="A15" s="11" t="s">
        <v>26</v>
      </c>
      <c r="B15" s="20" t="s">
        <v>406</v>
      </c>
    </row>
    <row r="16" ht="25" customHeight="1" spans="1:2">
      <c r="A16" s="45" t="s">
        <v>28</v>
      </c>
      <c r="B16" s="22"/>
    </row>
  </sheetData>
  <mergeCells count="1">
    <mergeCell ref="A1:B1"/>
  </mergeCells>
  <dataValidations count="1">
    <dataValidation type="list" allowBlank="1" showInputMessage="1" showErrorMessage="1" sqref="B13">
      <formula1>"人才培养,市场监督,创业扶持,产业发展,财政金融,减税降费,科技创新,外资外贸,其他"</formula1>
    </dataValidation>
  </dataValidations>
  <hyperlinks>
    <hyperlink ref="B14" r:id="rId1" display="https://sds.km.org.cn:30443/"/>
  </hyperlinks>
  <pageMargins left="0.75" right="0.75" top="1" bottom="1" header="0.5" footer="0.5"/>
  <pageSetup paperSize="9"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6"/>
  <sheetViews>
    <sheetView tabSelected="1" view="pageBreakPreview" zoomScaleNormal="62" topLeftCell="A5" workbookViewId="0">
      <selection activeCell="B6" sqref="B6"/>
    </sheetView>
  </sheetViews>
  <sheetFormatPr defaultColWidth="9" defaultRowHeight="13.5" outlineLevelCol="1"/>
  <cols>
    <col min="1" max="1" width="16.675" customWidth="1"/>
    <col min="2" max="2" width="50.625" style="1" customWidth="1"/>
  </cols>
  <sheetData>
    <row r="1" ht="28.5" customHeight="1" spans="1:2">
      <c r="A1" s="2" t="str">
        <f>HYPERLINK("#目录!A1","昆明市市级部门惠企政策兑现事项清单（点击返回目录）")</f>
        <v>昆明市市级部门惠企政策兑现事项清单（点击返回目录）</v>
      </c>
      <c r="B1" s="3"/>
    </row>
    <row r="2" ht="22.5" customHeight="1" spans="1:2">
      <c r="A2" s="11" t="s">
        <v>2</v>
      </c>
      <c r="B2" s="41" t="s">
        <v>407</v>
      </c>
    </row>
    <row r="3" ht="22.5" customHeight="1" spans="1:2">
      <c r="A3" s="11" t="s">
        <v>1</v>
      </c>
      <c r="B3" s="42">
        <v>1</v>
      </c>
    </row>
    <row r="4" ht="22.5" customHeight="1" spans="1:2">
      <c r="A4" s="11" t="s">
        <v>3</v>
      </c>
      <c r="B4" s="43" t="s">
        <v>408</v>
      </c>
    </row>
    <row r="5" ht="55.5" customHeight="1" spans="1:2">
      <c r="A5" s="11" t="s">
        <v>7</v>
      </c>
      <c r="B5" s="20" t="s">
        <v>409</v>
      </c>
    </row>
    <row r="6" ht="121.5" customHeight="1" spans="1:2">
      <c r="A6" s="11" t="s">
        <v>9</v>
      </c>
      <c r="B6" s="43" t="s">
        <v>410</v>
      </c>
    </row>
    <row r="7" ht="22.5" customHeight="1" spans="1:2">
      <c r="A7" s="11" t="s">
        <v>11</v>
      </c>
      <c r="B7" s="20" t="s">
        <v>411</v>
      </c>
    </row>
    <row r="8" ht="22.5" customHeight="1" spans="1:2">
      <c r="A8" s="11" t="s">
        <v>13</v>
      </c>
      <c r="B8" s="43" t="s">
        <v>412</v>
      </c>
    </row>
    <row r="9" ht="48" customHeight="1" spans="1:2">
      <c r="A9" s="11" t="s">
        <v>15</v>
      </c>
      <c r="B9" s="20" t="s">
        <v>413</v>
      </c>
    </row>
    <row r="10" ht="39" customHeight="1" spans="1:2">
      <c r="A10" s="11" t="s">
        <v>17</v>
      </c>
      <c r="B10" s="43" t="s">
        <v>414</v>
      </c>
    </row>
    <row r="11" ht="54" customHeight="1" spans="1:2">
      <c r="A11" s="11" t="s">
        <v>19</v>
      </c>
      <c r="B11" s="20" t="s">
        <v>415</v>
      </c>
    </row>
    <row r="12" ht="30" customHeight="1" spans="1:2">
      <c r="A12" s="11" t="s">
        <v>21</v>
      </c>
      <c r="B12" s="43" t="s">
        <v>416</v>
      </c>
    </row>
    <row r="13" ht="22.5" customHeight="1" spans="1:2">
      <c r="A13" s="11" t="s">
        <v>23</v>
      </c>
      <c r="B13" s="20" t="s">
        <v>417</v>
      </c>
    </row>
    <row r="14" ht="22.5" customHeight="1" spans="1:2">
      <c r="A14" s="11" t="s">
        <v>25</v>
      </c>
      <c r="B14" s="8" t="s">
        <v>418</v>
      </c>
    </row>
    <row r="15" ht="39" customHeight="1" spans="1:2">
      <c r="A15" s="11" t="s">
        <v>26</v>
      </c>
      <c r="B15" s="44" t="s">
        <v>419</v>
      </c>
    </row>
    <row r="16" ht="53" customHeight="1" spans="1:2">
      <c r="A16" s="45" t="s">
        <v>28</v>
      </c>
      <c r="B16" s="43"/>
    </row>
  </sheetData>
  <sheetProtection formatCells="0" formatColumns="0" formatRows="0" insertRows="0" insertColumns="0" insertHyperlinks="0" deleteColumns="0" deleteRows="0" sort="0" autoFilter="0" pivotTables="0"/>
  <mergeCells count="1">
    <mergeCell ref="A1:B1"/>
  </mergeCells>
  <dataValidations count="1">
    <dataValidation type="list" allowBlank="1" showInputMessage="1" showErrorMessage="1" sqref="B13">
      <formula1>"人才培养,市场监督,创业扶持,产业发展,财政金融,减税降费,科技创新,外资外贸,其他"</formula1>
    </dataValidation>
  </dataValidations>
  <hyperlinks>
    <hyperlink ref="B14" r:id="rId1" display="http://kmzcw.km.org.cn/"/>
  </hyperlink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6"/>
  </sheetPr>
  <dimension ref="A1:I66"/>
  <sheetViews>
    <sheetView view="pageBreakPreview" zoomScaleNormal="56" topLeftCell="A58" workbookViewId="0">
      <selection activeCell="A51" sqref="A51:B66"/>
    </sheetView>
  </sheetViews>
  <sheetFormatPr defaultColWidth="9" defaultRowHeight="13.5"/>
  <cols>
    <col min="1" max="1" width="16.675" customWidth="1"/>
    <col min="2" max="2" width="50.625" style="1" customWidth="1"/>
    <col min="3" max="3" width="61.625" customWidth="1"/>
    <col min="4" max="4" width="41.625" customWidth="1"/>
    <col min="5" max="5" width="15.125" customWidth="1"/>
    <col min="6" max="6" width="8.125" customWidth="1"/>
    <col min="7" max="7" width="13.625" customWidth="1"/>
    <col min="8" max="8" width="17.625" customWidth="1"/>
    <col min="9" max="9" width="12.125" customWidth="1"/>
  </cols>
  <sheetData>
    <row r="1" ht="28.5" customHeight="1" spans="1:9">
      <c r="A1" s="2" t="str">
        <f>HYPERLINK("#目录!A1","昆明市市级部门惠企政策兑现事项清单（点击返回目录）")</f>
        <v>昆明市市级部门惠企政策兑现事项清单（点击返回目录）</v>
      </c>
      <c r="B1" s="3"/>
      <c r="C1" s="105"/>
      <c r="D1" s="105"/>
      <c r="E1" s="105"/>
      <c r="F1" s="105"/>
      <c r="G1" s="105"/>
      <c r="H1" s="105"/>
      <c r="I1" s="105"/>
    </row>
    <row r="2" ht="22.5" customHeight="1" spans="1:9">
      <c r="A2" s="11" t="s">
        <v>2</v>
      </c>
      <c r="B2" s="5" t="s">
        <v>5</v>
      </c>
      <c r="C2" s="106"/>
      <c r="D2" s="106"/>
      <c r="E2" s="106"/>
      <c r="F2" s="106"/>
      <c r="G2" s="106"/>
      <c r="H2" s="106"/>
      <c r="I2" s="106"/>
    </row>
    <row r="3" ht="22.5" customHeight="1" spans="1:9">
      <c r="A3" s="11" t="s">
        <v>1</v>
      </c>
      <c r="B3" s="6">
        <v>1</v>
      </c>
    </row>
    <row r="4" ht="22.5" customHeight="1" spans="1:9">
      <c r="A4" s="11" t="s">
        <v>3</v>
      </c>
      <c r="B4" s="8" t="s">
        <v>6</v>
      </c>
    </row>
    <row r="5" ht="72" customHeight="1" spans="1:9">
      <c r="A5" s="11" t="s">
        <v>7</v>
      </c>
      <c r="B5" s="9" t="s">
        <v>8</v>
      </c>
    </row>
    <row r="6" ht="105" customHeight="1" spans="1:9">
      <c r="A6" s="11" t="s">
        <v>9</v>
      </c>
      <c r="B6" s="8" t="s">
        <v>10</v>
      </c>
    </row>
    <row r="7" ht="39" customHeight="1" spans="1:9">
      <c r="A7" s="11" t="s">
        <v>11</v>
      </c>
      <c r="B7" s="9" t="s">
        <v>12</v>
      </c>
    </row>
    <row r="8" ht="22.5" customHeight="1" spans="1:9">
      <c r="A8" s="11" t="s">
        <v>13</v>
      </c>
      <c r="B8" s="10" t="s">
        <v>14</v>
      </c>
    </row>
    <row r="9" ht="196" customHeight="1" spans="1:9">
      <c r="A9" s="11" t="s">
        <v>15</v>
      </c>
      <c r="B9" s="9" t="s">
        <v>16</v>
      </c>
    </row>
    <row r="10" ht="108" customHeight="1" spans="1:9">
      <c r="A10" s="11" t="s">
        <v>17</v>
      </c>
      <c r="B10" s="10" t="s">
        <v>18</v>
      </c>
    </row>
    <row r="11" ht="171" customHeight="1" spans="1:9">
      <c r="A11" s="11" t="s">
        <v>19</v>
      </c>
      <c r="B11" s="9" t="s">
        <v>20</v>
      </c>
    </row>
    <row r="12" ht="42" customHeight="1" spans="1:9">
      <c r="A12" s="11" t="s">
        <v>21</v>
      </c>
      <c r="B12" s="8" t="s">
        <v>22</v>
      </c>
    </row>
    <row r="13" ht="22.5" customHeight="1" spans="1:9">
      <c r="A13" s="11" t="s">
        <v>23</v>
      </c>
      <c r="B13" s="9" t="s">
        <v>24</v>
      </c>
    </row>
    <row r="14" ht="22.5" customHeight="1" spans="1:9">
      <c r="A14" s="11" t="s">
        <v>25</v>
      </c>
      <c r="B14" s="8" t="s">
        <v>22</v>
      </c>
    </row>
    <row r="15" ht="39" customHeight="1" spans="1:9">
      <c r="A15" s="11" t="s">
        <v>26</v>
      </c>
      <c r="B15" s="9" t="s">
        <v>27</v>
      </c>
    </row>
    <row r="16" ht="22.5" customHeight="1" spans="1:9">
      <c r="A16" s="45" t="s">
        <v>28</v>
      </c>
      <c r="B16" s="31"/>
    </row>
    <row r="17" ht="22.5" customHeight="1" spans="1:2">
      <c r="A17" s="107"/>
      <c r="B17" s="108"/>
    </row>
    <row r="18" ht="22.5" customHeight="1" spans="1:2">
      <c r="A18" s="25" t="s">
        <v>1</v>
      </c>
      <c r="B18" s="38">
        <v>2</v>
      </c>
    </row>
    <row r="19" ht="22.5" customHeight="1" spans="1:2">
      <c r="A19" s="7" t="s">
        <v>3</v>
      </c>
      <c r="B19" s="8" t="s">
        <v>29</v>
      </c>
    </row>
    <row r="20" ht="39" customHeight="1" spans="1:2">
      <c r="A20" s="7" t="s">
        <v>7</v>
      </c>
      <c r="B20" s="9" t="s">
        <v>30</v>
      </c>
    </row>
    <row r="21" ht="39" customHeight="1" spans="1:2">
      <c r="A21" s="7" t="s">
        <v>9</v>
      </c>
      <c r="B21" s="8" t="s">
        <v>31</v>
      </c>
    </row>
    <row r="22" ht="154.5" customHeight="1" spans="1:2">
      <c r="A22" s="7" t="s">
        <v>11</v>
      </c>
      <c r="B22" s="9" t="s">
        <v>32</v>
      </c>
    </row>
    <row r="23" ht="22.5" customHeight="1" spans="1:2">
      <c r="A23" s="7" t="s">
        <v>13</v>
      </c>
      <c r="B23" s="10" t="s">
        <v>33</v>
      </c>
    </row>
    <row r="24" ht="311.25" customHeight="1" spans="1:2">
      <c r="A24" s="21" t="s">
        <v>15</v>
      </c>
      <c r="B24" s="9" t="s">
        <v>34</v>
      </c>
    </row>
    <row r="25" ht="297" customHeight="1" spans="1:2">
      <c r="A25" s="109"/>
      <c r="B25" s="9"/>
    </row>
    <row r="26" ht="204" customHeight="1" spans="1:2">
      <c r="A26" s="11" t="s">
        <v>17</v>
      </c>
      <c r="B26" s="10" t="s">
        <v>35</v>
      </c>
    </row>
    <row r="27" ht="71" customHeight="1" spans="1:2">
      <c r="A27" s="11" t="s">
        <v>19</v>
      </c>
      <c r="B27" s="30" t="s">
        <v>36</v>
      </c>
    </row>
    <row r="28" ht="39" customHeight="1" spans="1:2">
      <c r="A28" s="11" t="s">
        <v>21</v>
      </c>
      <c r="B28" s="10" t="s">
        <v>37</v>
      </c>
    </row>
    <row r="29" ht="22.5" customHeight="1" spans="1:2">
      <c r="A29" s="7" t="s">
        <v>23</v>
      </c>
      <c r="B29" s="30" t="s">
        <v>24</v>
      </c>
    </row>
    <row r="30" ht="22.5" customHeight="1" spans="1:2">
      <c r="A30" s="7" t="s">
        <v>25</v>
      </c>
      <c r="B30" s="10" t="s">
        <v>22</v>
      </c>
    </row>
    <row r="31" ht="39" customHeight="1" spans="1:2">
      <c r="A31" s="14" t="s">
        <v>26</v>
      </c>
      <c r="B31" s="30" t="s">
        <v>38</v>
      </c>
    </row>
    <row r="32" ht="22.5" customHeight="1" spans="1:2">
      <c r="A32" s="21" t="s">
        <v>28</v>
      </c>
      <c r="B32" s="10"/>
    </row>
    <row r="33" ht="22.5" customHeight="1" spans="1:2">
      <c r="A33" s="107"/>
      <c r="B33" s="108"/>
    </row>
    <row r="34" ht="22.5" customHeight="1" spans="1:2">
      <c r="A34" s="25" t="s">
        <v>1</v>
      </c>
      <c r="B34" s="38">
        <v>3</v>
      </c>
    </row>
    <row r="35" ht="22.5" customHeight="1" spans="1:2">
      <c r="A35" s="7" t="s">
        <v>3</v>
      </c>
      <c r="B35" s="8" t="s">
        <v>39</v>
      </c>
    </row>
    <row r="36" ht="39" customHeight="1" spans="1:2">
      <c r="A36" s="7" t="s">
        <v>7</v>
      </c>
      <c r="B36" s="9" t="s">
        <v>30</v>
      </c>
    </row>
    <row r="37" ht="39" customHeight="1" spans="1:2">
      <c r="A37" s="7" t="s">
        <v>9</v>
      </c>
      <c r="B37" s="8" t="s">
        <v>40</v>
      </c>
    </row>
    <row r="38" ht="72" customHeight="1" spans="1:2">
      <c r="A38" s="7" t="s">
        <v>11</v>
      </c>
      <c r="B38" s="9" t="s">
        <v>41</v>
      </c>
    </row>
    <row r="39" ht="22.5" customHeight="1" spans="1:2">
      <c r="A39" s="7" t="s">
        <v>13</v>
      </c>
      <c r="B39" s="10" t="s">
        <v>33</v>
      </c>
    </row>
    <row r="40" ht="215" customHeight="1" spans="1:2">
      <c r="A40" s="7" t="s">
        <v>15</v>
      </c>
      <c r="B40" s="9" t="s">
        <v>42</v>
      </c>
    </row>
    <row r="41" ht="210" customHeight="1" spans="1:2">
      <c r="A41" s="7"/>
      <c r="B41" s="9"/>
    </row>
    <row r="42" ht="201" customHeight="1" spans="1:2">
      <c r="A42" s="7"/>
      <c r="B42" s="9"/>
    </row>
    <row r="43" ht="105" customHeight="1" spans="1:2">
      <c r="A43" s="11" t="s">
        <v>17</v>
      </c>
      <c r="B43" s="10" t="s">
        <v>43</v>
      </c>
    </row>
    <row r="44" ht="72" customHeight="1" spans="1:2">
      <c r="A44" s="11" t="s">
        <v>19</v>
      </c>
      <c r="B44" s="9" t="s">
        <v>44</v>
      </c>
    </row>
    <row r="45" ht="39" customHeight="1" spans="1:2">
      <c r="A45" s="11" t="s">
        <v>21</v>
      </c>
      <c r="B45" s="8" t="s">
        <v>37</v>
      </c>
    </row>
    <row r="46" ht="22.5" customHeight="1" spans="1:2">
      <c r="A46" s="7" t="s">
        <v>23</v>
      </c>
      <c r="B46" s="32" t="s">
        <v>24</v>
      </c>
    </row>
    <row r="47" ht="22.5" customHeight="1" spans="1:2">
      <c r="A47" s="7" t="s">
        <v>25</v>
      </c>
      <c r="B47" s="8" t="s">
        <v>22</v>
      </c>
    </row>
    <row r="48" ht="39" customHeight="1" spans="1:2">
      <c r="A48" s="14" t="s">
        <v>26</v>
      </c>
      <c r="B48" s="9" t="s">
        <v>45</v>
      </c>
    </row>
    <row r="49" ht="22.5" customHeight="1" spans="1:2">
      <c r="A49" s="21" t="s">
        <v>28</v>
      </c>
      <c r="B49" s="31"/>
    </row>
    <row r="50" ht="22.5" customHeight="1" spans="1:2">
      <c r="A50" s="107"/>
      <c r="B50" s="108"/>
    </row>
    <row r="51" ht="22.5" customHeight="1" spans="1:2">
      <c r="A51" s="25" t="s">
        <v>1</v>
      </c>
      <c r="B51" s="38">
        <v>4</v>
      </c>
    </row>
    <row r="52" ht="22.5" customHeight="1" spans="1:2">
      <c r="A52" s="7" t="s">
        <v>3</v>
      </c>
      <c r="B52" s="8" t="s">
        <v>46</v>
      </c>
    </row>
    <row r="53" ht="39" customHeight="1" spans="1:2">
      <c r="A53" s="7" t="s">
        <v>7</v>
      </c>
      <c r="B53" s="9" t="s">
        <v>30</v>
      </c>
    </row>
    <row r="54" ht="39" customHeight="1" spans="1:2">
      <c r="A54" s="7" t="s">
        <v>9</v>
      </c>
      <c r="B54" s="8" t="s">
        <v>47</v>
      </c>
    </row>
    <row r="55" ht="72" customHeight="1" spans="1:2">
      <c r="A55" s="7" t="s">
        <v>11</v>
      </c>
      <c r="B55" s="9" t="s">
        <v>48</v>
      </c>
    </row>
    <row r="56" ht="22.5" customHeight="1" spans="1:2">
      <c r="A56" s="7" t="s">
        <v>13</v>
      </c>
      <c r="B56" s="10" t="s">
        <v>33</v>
      </c>
    </row>
    <row r="57" ht="227.25" customHeight="1" spans="1:2">
      <c r="A57" s="7" t="s">
        <v>15</v>
      </c>
      <c r="B57" s="9" t="s">
        <v>49</v>
      </c>
    </row>
    <row r="58" ht="227.25" customHeight="1" spans="1:2">
      <c r="A58" s="7"/>
      <c r="B58" s="9"/>
    </row>
    <row r="59" ht="242" customHeight="1" spans="1:2">
      <c r="A59" s="7"/>
      <c r="B59" s="9"/>
    </row>
    <row r="60" ht="105" customHeight="1" spans="1:2">
      <c r="A60" s="11" t="s">
        <v>17</v>
      </c>
      <c r="B60" s="10" t="s">
        <v>50</v>
      </c>
    </row>
    <row r="61" ht="74" customHeight="1" spans="1:2">
      <c r="A61" s="11" t="s">
        <v>19</v>
      </c>
      <c r="B61" s="9" t="s">
        <v>51</v>
      </c>
    </row>
    <row r="62" ht="39" customHeight="1" spans="1:2">
      <c r="A62" s="11" t="s">
        <v>21</v>
      </c>
      <c r="B62" s="8" t="s">
        <v>37</v>
      </c>
    </row>
    <row r="63" ht="22.5" customHeight="1" spans="1:2">
      <c r="A63" s="7" t="s">
        <v>23</v>
      </c>
      <c r="B63" s="32" t="s">
        <v>24</v>
      </c>
    </row>
    <row r="64" ht="22.5" customHeight="1" spans="1:2">
      <c r="A64" s="7" t="s">
        <v>25</v>
      </c>
      <c r="B64" s="110" t="s">
        <v>22</v>
      </c>
    </row>
    <row r="65" ht="36" customHeight="1" spans="1:2">
      <c r="A65" s="14" t="s">
        <v>26</v>
      </c>
      <c r="B65" s="9" t="s">
        <v>52</v>
      </c>
    </row>
    <row r="66" ht="22.5" customHeight="1" spans="1:2">
      <c r="A66" s="103" t="s">
        <v>28</v>
      </c>
      <c r="B66" s="104"/>
    </row>
  </sheetData>
  <sheetProtection formatCells="0" formatColumns="0" formatRows="0" insertRows="0" insertColumns="0" insertHyperlinks="0" deleteColumns="0" deleteRows="0" sort="0" autoFilter="0" pivotTables="0"/>
  <mergeCells count="10">
    <mergeCell ref="A1:B1"/>
    <mergeCell ref="A17:B17"/>
    <mergeCell ref="A33:B33"/>
    <mergeCell ref="A50:B50"/>
    <mergeCell ref="A24:A25"/>
    <mergeCell ref="A40:A42"/>
    <mergeCell ref="A57:A59"/>
    <mergeCell ref="B24:B25"/>
    <mergeCell ref="B40:B42"/>
    <mergeCell ref="B57:B59"/>
  </mergeCells>
  <pageMargins left="0.998611111111111" right="0.998611111111111" top="0.998611111111111" bottom="0.998611111111111" header="0.5" footer="0.5"/>
  <pageSetup paperSize="9" orientation="portrait"/>
  <headerFooter/>
  <rowBreaks count="3" manualBreakCount="3">
    <brk id="17" max="16383" man="1"/>
    <brk id="33" max="16383" man="1"/>
    <brk id="50" max="16383" man="1"/>
  </rowBreaks>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B31"/>
  <sheetViews>
    <sheetView view="pageBreakPreview" zoomScaleNormal="62" workbookViewId="0">
      <selection activeCell="B25" sqref="B25"/>
    </sheetView>
  </sheetViews>
  <sheetFormatPr defaultColWidth="9" defaultRowHeight="13.5" outlineLevelCol="1"/>
  <cols>
    <col min="1" max="1" width="16.675" customWidth="1"/>
    <col min="2" max="2" width="50.625" style="1" customWidth="1"/>
  </cols>
  <sheetData>
    <row r="1" ht="28.5" customHeight="1" spans="1:2">
      <c r="A1" s="2" t="str">
        <f>HYPERLINK("#目录!A1","昆明市市级部门惠企政策兑现事项清单（点击返回目录）")</f>
        <v>昆明市市级部门惠企政策兑现事项清单（点击返回目录）</v>
      </c>
      <c r="B1" s="3"/>
    </row>
    <row r="2" ht="22.5" customHeight="1" spans="1:2">
      <c r="A2" s="4" t="s">
        <v>2</v>
      </c>
      <c r="B2" s="5" t="s">
        <v>420</v>
      </c>
    </row>
    <row r="3" ht="22.5" customHeight="1" spans="1:2">
      <c r="A3" s="4" t="s">
        <v>1</v>
      </c>
      <c r="B3" s="6">
        <v>1</v>
      </c>
    </row>
    <row r="4" ht="22.5" customHeight="1" spans="1:2">
      <c r="A4" s="7" t="s">
        <v>3</v>
      </c>
      <c r="B4" s="8" t="s">
        <v>421</v>
      </c>
    </row>
    <row r="5" ht="39" customHeight="1" spans="1:2">
      <c r="A5" s="7" t="s">
        <v>7</v>
      </c>
      <c r="B5" s="9" t="s">
        <v>422</v>
      </c>
    </row>
    <row r="6" ht="72" customHeight="1" spans="1:2">
      <c r="A6" s="7" t="s">
        <v>9</v>
      </c>
      <c r="B6" s="8" t="s">
        <v>423</v>
      </c>
    </row>
    <row r="7" ht="22.5" customHeight="1" spans="1:2">
      <c r="A7" s="7" t="s">
        <v>11</v>
      </c>
      <c r="B7" s="9" t="s">
        <v>424</v>
      </c>
    </row>
    <row r="8" ht="22.5" customHeight="1" spans="1:2">
      <c r="A8" s="7" t="s">
        <v>13</v>
      </c>
      <c r="B8" s="10" t="s">
        <v>425</v>
      </c>
    </row>
    <row r="9" ht="50" customHeight="1" spans="1:2">
      <c r="A9" s="11" t="s">
        <v>15</v>
      </c>
      <c r="B9" s="32" t="s">
        <v>426</v>
      </c>
    </row>
    <row r="10" ht="53" customHeight="1" spans="1:2">
      <c r="A10" s="11" t="s">
        <v>17</v>
      </c>
      <c r="B10" s="10" t="s">
        <v>427</v>
      </c>
    </row>
    <row r="11" ht="68" customHeight="1" spans="1:2">
      <c r="A11" s="11" t="s">
        <v>19</v>
      </c>
      <c r="B11" s="9" t="s">
        <v>428</v>
      </c>
    </row>
    <row r="12" ht="33" customHeight="1" spans="1:2">
      <c r="A12" s="11" t="s">
        <v>21</v>
      </c>
      <c r="B12" s="8" t="s">
        <v>363</v>
      </c>
    </row>
    <row r="13" ht="22.5" customHeight="1" spans="1:2">
      <c r="A13" s="7" t="s">
        <v>23</v>
      </c>
      <c r="B13" s="9" t="s">
        <v>62</v>
      </c>
    </row>
    <row r="14" ht="22.5" customHeight="1" spans="1:2">
      <c r="A14" s="7" t="s">
        <v>25</v>
      </c>
      <c r="B14" s="8" t="s">
        <v>429</v>
      </c>
    </row>
    <row r="15" ht="39" customHeight="1" spans="1:2">
      <c r="A15" s="14" t="s">
        <v>26</v>
      </c>
      <c r="B15" s="9" t="s">
        <v>430</v>
      </c>
    </row>
    <row r="16" ht="22.5" customHeight="1" spans="1:2">
      <c r="A16" s="21" t="s">
        <v>28</v>
      </c>
      <c r="B16" s="31"/>
    </row>
    <row r="17" ht="22.5" customHeight="1" spans="1:2">
      <c r="A17" s="23"/>
      <c r="B17" s="24"/>
    </row>
    <row r="18" ht="22.5" customHeight="1" spans="1:2">
      <c r="A18" s="25" t="s">
        <v>1</v>
      </c>
      <c r="B18" s="38">
        <v>2</v>
      </c>
    </row>
    <row r="19" ht="22.5" customHeight="1" spans="1:2">
      <c r="A19" s="7" t="s">
        <v>3</v>
      </c>
      <c r="B19" s="8" t="s">
        <v>431</v>
      </c>
    </row>
    <row r="20" ht="39" customHeight="1" spans="1:2">
      <c r="A20" s="7" t="s">
        <v>7</v>
      </c>
      <c r="B20" s="9" t="s">
        <v>422</v>
      </c>
    </row>
    <row r="21" ht="55.5" customHeight="1" spans="1:2">
      <c r="A21" s="7" t="s">
        <v>9</v>
      </c>
      <c r="B21" s="8" t="s">
        <v>432</v>
      </c>
    </row>
    <row r="22" ht="22.5" customHeight="1" spans="1:2">
      <c r="A22" s="7" t="s">
        <v>11</v>
      </c>
      <c r="B22" s="9" t="s">
        <v>424</v>
      </c>
    </row>
    <row r="23" ht="22.5" customHeight="1" spans="1:2">
      <c r="A23" s="7" t="s">
        <v>13</v>
      </c>
      <c r="B23" s="10" t="s">
        <v>425</v>
      </c>
    </row>
    <row r="24" ht="36" customHeight="1" spans="1:2">
      <c r="A24" s="11" t="s">
        <v>15</v>
      </c>
      <c r="B24" s="9" t="s">
        <v>433</v>
      </c>
    </row>
    <row r="25" ht="191" customHeight="1" spans="1:2">
      <c r="A25" s="11" t="s">
        <v>17</v>
      </c>
      <c r="B25" s="10" t="s">
        <v>434</v>
      </c>
    </row>
    <row r="26" ht="75" customHeight="1" spans="1:2">
      <c r="A26" s="11" t="s">
        <v>19</v>
      </c>
      <c r="B26" s="9" t="s">
        <v>435</v>
      </c>
    </row>
    <row r="27" ht="38" customHeight="1" spans="1:2">
      <c r="A27" s="11" t="s">
        <v>21</v>
      </c>
      <c r="B27" s="8" t="s">
        <v>436</v>
      </c>
    </row>
    <row r="28" ht="22.5" customHeight="1" spans="1:2">
      <c r="A28" s="7" t="s">
        <v>23</v>
      </c>
      <c r="B28" s="9" t="s">
        <v>62</v>
      </c>
    </row>
    <row r="29" ht="22.5" customHeight="1" spans="1:2">
      <c r="A29" s="7" t="s">
        <v>25</v>
      </c>
      <c r="B29" s="8" t="s">
        <v>429</v>
      </c>
    </row>
    <row r="30" ht="39" customHeight="1" spans="1:2">
      <c r="A30" s="14" t="s">
        <v>26</v>
      </c>
      <c r="B30" s="33" t="s">
        <v>430</v>
      </c>
    </row>
    <row r="31" ht="55.5" customHeight="1" spans="1:2">
      <c r="A31" s="16" t="s">
        <v>28</v>
      </c>
      <c r="B31" s="17" t="s">
        <v>437</v>
      </c>
    </row>
  </sheetData>
  <sheetProtection formatCells="0" formatColumns="0" formatRows="0" insertRows="0" insertColumns="0" insertHyperlinks="0" deleteColumns="0" deleteRows="0" sort="0" autoFilter="0" pivotTables="0"/>
  <mergeCells count="2">
    <mergeCell ref="A1:B1"/>
    <mergeCell ref="A17:B17"/>
  </mergeCells>
  <hyperlinks>
    <hyperlink ref="B14" r:id="rId1" display="http://www.zfgjj.km.gov.cn" tooltip="http://www.zfgjj.km.gov.cn"/>
    <hyperlink ref="B29" r:id="rId1" display="http://www.zfgjj.km.gov.cn"/>
  </hyperlinks>
  <pageMargins left="0.75" right="0.75" top="1" bottom="1" header="0.5" footer="0.5"/>
  <pageSetup paperSize="9" orientation="portrait"/>
  <headerFooter/>
  <rowBreaks count="1" manualBreakCount="1">
    <brk id="17" max="16383" man="1"/>
  </rowBreaks>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91"/>
  <sheetViews>
    <sheetView view="pageBreakPreview" zoomScaleNormal="62" topLeftCell="A24" workbookViewId="0">
      <selection activeCell="B60" sqref="B60"/>
    </sheetView>
  </sheetViews>
  <sheetFormatPr defaultColWidth="9" defaultRowHeight="13.5" outlineLevelCol="2"/>
  <cols>
    <col min="1" max="1" width="16.675" customWidth="1"/>
    <col min="2" max="2" width="50.625" style="1" customWidth="1"/>
    <col min="3" max="3" width="50.625" customWidth="1"/>
    <col min="4" max="4" width="20.625" customWidth="1"/>
    <col min="5" max="5" width="37.625" customWidth="1"/>
    <col min="6" max="6" width="29.125" customWidth="1"/>
    <col min="7" max="7" width="16.625" customWidth="1"/>
    <col min="8" max="8" width="73.625" customWidth="1"/>
    <col min="9" max="9" width="61.625" customWidth="1"/>
    <col min="10" max="10" width="41.625" customWidth="1"/>
    <col min="11" max="11" width="15.125" customWidth="1"/>
    <col min="12" max="12" width="8.125" customWidth="1"/>
    <col min="13" max="13" width="13.625" customWidth="1"/>
    <col min="14" max="14" width="17.625" customWidth="1"/>
    <col min="15" max="15" width="12.125" customWidth="1"/>
  </cols>
  <sheetData>
    <row r="1" ht="28.5" customHeight="1" spans="1:3">
      <c r="A1" s="2" t="str">
        <f>HYPERLINK("#目录!A1","昆明市市级部门惠企政策兑现事项清单（点击返回目录）")</f>
        <v>昆明市市级部门惠企政策兑现事项清单（点击返回目录）</v>
      </c>
      <c r="B1" s="3"/>
      <c r="C1" s="34"/>
    </row>
    <row r="2" ht="22.5" customHeight="1" spans="1:3">
      <c r="A2" s="4" t="s">
        <v>2</v>
      </c>
      <c r="B2" s="5" t="s">
        <v>438</v>
      </c>
      <c r="C2" s="35"/>
    </row>
    <row r="3" ht="22.5" customHeight="1" spans="1:3">
      <c r="A3" s="4" t="s">
        <v>1</v>
      </c>
      <c r="B3" s="6">
        <v>1</v>
      </c>
      <c r="C3" s="35"/>
    </row>
    <row r="4" ht="25" customHeight="1" spans="1:3">
      <c r="A4" s="7" t="s">
        <v>3</v>
      </c>
      <c r="B4" s="8" t="s">
        <v>439</v>
      </c>
      <c r="C4" s="36"/>
    </row>
    <row r="5" ht="55.5" customHeight="1" spans="1:3">
      <c r="A5" s="7" t="s">
        <v>7</v>
      </c>
      <c r="B5" s="9" t="s">
        <v>440</v>
      </c>
      <c r="C5" s="36"/>
    </row>
    <row r="6" ht="72" customHeight="1" spans="1:3">
      <c r="A6" s="7" t="s">
        <v>9</v>
      </c>
      <c r="B6" s="8" t="s">
        <v>441</v>
      </c>
      <c r="C6" s="36"/>
    </row>
    <row r="7" ht="30" customHeight="1" spans="1:3">
      <c r="A7" s="7" t="s">
        <v>11</v>
      </c>
      <c r="B7" s="9" t="s">
        <v>442</v>
      </c>
      <c r="C7" s="36"/>
    </row>
    <row r="8" ht="30" customHeight="1" spans="1:3">
      <c r="A8" s="7" t="s">
        <v>13</v>
      </c>
      <c r="B8" s="10" t="s">
        <v>443</v>
      </c>
      <c r="C8" s="36"/>
    </row>
    <row r="9" ht="88.5" customHeight="1" spans="1:3">
      <c r="A9" s="11" t="s">
        <v>15</v>
      </c>
      <c r="B9" s="32" t="s">
        <v>444</v>
      </c>
      <c r="C9" s="36"/>
    </row>
    <row r="10" ht="72" customHeight="1" spans="1:3">
      <c r="A10" s="11" t="s">
        <v>17</v>
      </c>
      <c r="B10" s="10" t="s">
        <v>445</v>
      </c>
      <c r="C10" s="36"/>
    </row>
    <row r="11" ht="65" customHeight="1" spans="1:3">
      <c r="A11" s="11" t="s">
        <v>19</v>
      </c>
      <c r="B11" s="9" t="s">
        <v>446</v>
      </c>
      <c r="C11" s="36"/>
    </row>
    <row r="12" ht="36" customHeight="1" spans="1:3">
      <c r="A12" s="11" t="s">
        <v>21</v>
      </c>
      <c r="B12" s="8" t="s">
        <v>447</v>
      </c>
      <c r="C12" s="36"/>
    </row>
    <row r="13" ht="22.5" customHeight="1" spans="1:3">
      <c r="A13" s="7" t="s">
        <v>23</v>
      </c>
      <c r="B13" s="9" t="s">
        <v>448</v>
      </c>
      <c r="C13" s="36"/>
    </row>
    <row r="14" ht="22.5" customHeight="1" spans="1:3">
      <c r="A14" s="7" t="s">
        <v>25</v>
      </c>
      <c r="B14" s="8" t="s">
        <v>22</v>
      </c>
      <c r="C14" s="36"/>
    </row>
    <row r="15" ht="39" customHeight="1" spans="1:3">
      <c r="A15" s="14" t="s">
        <v>26</v>
      </c>
      <c r="B15" s="9" t="s">
        <v>449</v>
      </c>
      <c r="C15" s="36"/>
    </row>
    <row r="16" ht="22.5" customHeight="1" spans="1:3">
      <c r="A16" s="21" t="s">
        <v>28</v>
      </c>
      <c r="B16" s="31"/>
      <c r="C16" s="36"/>
    </row>
    <row r="17" ht="22.5" customHeight="1" spans="1:3">
      <c r="A17" s="23"/>
      <c r="B17" s="24"/>
      <c r="C17" s="37"/>
    </row>
    <row r="18" ht="22.5" customHeight="1" spans="1:3">
      <c r="A18" s="25" t="s">
        <v>1</v>
      </c>
      <c r="B18" s="38">
        <v>2</v>
      </c>
      <c r="C18" s="35"/>
    </row>
    <row r="19" ht="22.5" customHeight="1" spans="1:3">
      <c r="A19" s="7" t="s">
        <v>3</v>
      </c>
      <c r="B19" s="8" t="s">
        <v>450</v>
      </c>
      <c r="C19" s="36"/>
    </row>
    <row r="20" ht="22.5" customHeight="1" spans="1:3">
      <c r="A20" s="7" t="s">
        <v>7</v>
      </c>
      <c r="B20" s="9" t="s">
        <v>451</v>
      </c>
      <c r="C20" s="36"/>
    </row>
    <row r="21" ht="39" customHeight="1" spans="1:3">
      <c r="A21" s="7" t="s">
        <v>9</v>
      </c>
      <c r="B21" s="8" t="s">
        <v>452</v>
      </c>
      <c r="C21" s="36"/>
    </row>
    <row r="22" ht="187.5" customHeight="1" spans="1:3">
      <c r="A22" s="7" t="s">
        <v>11</v>
      </c>
      <c r="B22" s="9" t="s">
        <v>453</v>
      </c>
      <c r="C22" s="36"/>
    </row>
    <row r="23" ht="22.5" customHeight="1" spans="1:3">
      <c r="A23" s="7" t="s">
        <v>13</v>
      </c>
      <c r="B23" s="10" t="s">
        <v>454</v>
      </c>
      <c r="C23" s="36"/>
    </row>
    <row r="24" ht="335.25" customHeight="1" spans="1:3">
      <c r="A24" s="11" t="s">
        <v>15</v>
      </c>
      <c r="B24" s="9" t="s">
        <v>455</v>
      </c>
      <c r="C24" s="36"/>
    </row>
    <row r="25" ht="171" customHeight="1" spans="1:3">
      <c r="A25" s="11" t="s">
        <v>17</v>
      </c>
      <c r="B25" s="10" t="s">
        <v>456</v>
      </c>
      <c r="C25" s="36"/>
    </row>
    <row r="26" ht="70" customHeight="1" spans="1:3">
      <c r="A26" s="11" t="s">
        <v>19</v>
      </c>
      <c r="B26" s="9" t="s">
        <v>457</v>
      </c>
      <c r="C26" s="36"/>
    </row>
    <row r="27" ht="40" customHeight="1" spans="1:3">
      <c r="A27" s="11" t="s">
        <v>21</v>
      </c>
      <c r="B27" s="8" t="s">
        <v>458</v>
      </c>
      <c r="C27" s="36"/>
    </row>
    <row r="28" ht="22.5" customHeight="1" spans="1:3">
      <c r="A28" s="7" t="s">
        <v>23</v>
      </c>
      <c r="B28" s="9" t="s">
        <v>459</v>
      </c>
      <c r="C28" s="36"/>
    </row>
    <row r="29" ht="22.5" customHeight="1" spans="1:3">
      <c r="A29" s="7" t="s">
        <v>25</v>
      </c>
      <c r="B29" s="8" t="s">
        <v>22</v>
      </c>
      <c r="C29" s="36"/>
    </row>
    <row r="30" ht="39" customHeight="1" spans="1:3">
      <c r="A30" s="14" t="s">
        <v>26</v>
      </c>
      <c r="B30" s="9" t="s">
        <v>460</v>
      </c>
      <c r="C30" s="36"/>
    </row>
    <row r="31" ht="22.5" customHeight="1" spans="1:3">
      <c r="A31" s="21" t="s">
        <v>28</v>
      </c>
      <c r="B31" s="31"/>
      <c r="C31" s="36"/>
    </row>
    <row r="32" ht="22.5" customHeight="1" spans="1:3">
      <c r="A32" s="23"/>
      <c r="B32" s="24"/>
      <c r="C32" s="37"/>
    </row>
    <row r="33" ht="22.5" customHeight="1" spans="1:3">
      <c r="A33" s="25" t="s">
        <v>1</v>
      </c>
      <c r="B33" s="38">
        <v>3</v>
      </c>
      <c r="C33" s="35"/>
    </row>
    <row r="34" ht="22.5" customHeight="1" spans="1:3">
      <c r="A34" s="7" t="s">
        <v>3</v>
      </c>
      <c r="B34" s="8" t="s">
        <v>461</v>
      </c>
      <c r="C34" s="36"/>
    </row>
    <row r="35" ht="39" customHeight="1" spans="1:3">
      <c r="A35" s="7" t="s">
        <v>7</v>
      </c>
      <c r="B35" s="9" t="s">
        <v>462</v>
      </c>
      <c r="C35" s="36"/>
    </row>
    <row r="36" ht="39" customHeight="1" spans="1:3">
      <c r="A36" s="7" t="s">
        <v>9</v>
      </c>
      <c r="B36" s="8" t="s">
        <v>463</v>
      </c>
      <c r="C36" s="36"/>
    </row>
    <row r="37" ht="237" customHeight="1" spans="1:3">
      <c r="A37" s="7" t="s">
        <v>11</v>
      </c>
      <c r="B37" s="9" t="s">
        <v>464</v>
      </c>
      <c r="C37" s="36"/>
    </row>
    <row r="38" ht="22.5" customHeight="1" spans="1:3">
      <c r="A38" s="7" t="s">
        <v>13</v>
      </c>
      <c r="B38" s="10" t="s">
        <v>465</v>
      </c>
      <c r="C38" s="36"/>
    </row>
    <row r="39" ht="285.75" customHeight="1" spans="1:3">
      <c r="A39" s="11" t="s">
        <v>15</v>
      </c>
      <c r="B39" s="32" t="s">
        <v>466</v>
      </c>
      <c r="C39" s="36"/>
    </row>
    <row r="40" ht="180" customHeight="1" spans="1:3">
      <c r="A40" s="11" t="s">
        <v>17</v>
      </c>
      <c r="B40" s="10" t="s">
        <v>467</v>
      </c>
      <c r="C40" s="36"/>
    </row>
    <row r="41" ht="73" customHeight="1" spans="1:3">
      <c r="A41" s="11" t="s">
        <v>19</v>
      </c>
      <c r="B41" s="9" t="s">
        <v>457</v>
      </c>
      <c r="C41" s="36"/>
    </row>
    <row r="42" ht="36" customHeight="1" spans="1:3">
      <c r="A42" s="11" t="s">
        <v>21</v>
      </c>
      <c r="B42" s="8" t="s">
        <v>447</v>
      </c>
      <c r="C42" s="36"/>
    </row>
    <row r="43" ht="22.5" customHeight="1" spans="1:3">
      <c r="A43" s="7" t="s">
        <v>23</v>
      </c>
      <c r="B43" s="9" t="s">
        <v>459</v>
      </c>
      <c r="C43" s="36"/>
    </row>
    <row r="44" ht="22.5" customHeight="1" spans="1:3">
      <c r="A44" s="7" t="s">
        <v>25</v>
      </c>
      <c r="B44" s="8" t="s">
        <v>22</v>
      </c>
      <c r="C44" s="36"/>
    </row>
    <row r="45" ht="39" customHeight="1" spans="1:3">
      <c r="A45" s="14" t="s">
        <v>26</v>
      </c>
      <c r="B45" s="9" t="s">
        <v>460</v>
      </c>
      <c r="C45" s="36"/>
    </row>
    <row r="46" ht="22.5" customHeight="1" spans="1:3">
      <c r="A46" s="21" t="s">
        <v>28</v>
      </c>
      <c r="B46" s="31"/>
      <c r="C46" s="36"/>
    </row>
    <row r="47" ht="22.5" customHeight="1" spans="1:3">
      <c r="A47" s="23"/>
      <c r="B47" s="24"/>
      <c r="C47" s="37"/>
    </row>
    <row r="48" ht="22.5" customHeight="1" spans="1:3">
      <c r="A48" s="25" t="s">
        <v>1</v>
      </c>
      <c r="B48" s="38">
        <v>4</v>
      </c>
      <c r="C48" s="35"/>
    </row>
    <row r="49" ht="22.5" customHeight="1" spans="1:3">
      <c r="A49" s="7" t="s">
        <v>3</v>
      </c>
      <c r="B49" s="8" t="s">
        <v>468</v>
      </c>
      <c r="C49" s="36"/>
    </row>
    <row r="50" ht="39" customHeight="1" spans="1:3">
      <c r="A50" s="7" t="s">
        <v>7</v>
      </c>
      <c r="B50" s="9" t="s">
        <v>469</v>
      </c>
      <c r="C50" s="36"/>
    </row>
    <row r="51" ht="72" customHeight="1" spans="1:3">
      <c r="A51" s="7" t="s">
        <v>9</v>
      </c>
      <c r="B51" s="8" t="s">
        <v>470</v>
      </c>
      <c r="C51" s="36"/>
    </row>
    <row r="52" ht="39" customHeight="1" spans="1:3">
      <c r="A52" s="7" t="s">
        <v>11</v>
      </c>
      <c r="B52" s="9" t="s">
        <v>471</v>
      </c>
      <c r="C52" s="36"/>
    </row>
    <row r="53" ht="22.5" customHeight="1" spans="1:3">
      <c r="A53" s="7" t="s">
        <v>13</v>
      </c>
      <c r="B53" s="10" t="s">
        <v>472</v>
      </c>
      <c r="C53" s="36"/>
    </row>
    <row r="54" ht="372.75" customHeight="1" spans="1:3">
      <c r="A54" s="11" t="s">
        <v>15</v>
      </c>
      <c r="B54" s="9" t="s">
        <v>473</v>
      </c>
      <c r="C54" s="36"/>
    </row>
    <row r="55" ht="186" customHeight="1" spans="1:3">
      <c r="A55" s="11" t="s">
        <v>17</v>
      </c>
      <c r="B55" s="10" t="s">
        <v>474</v>
      </c>
      <c r="C55" s="36"/>
    </row>
    <row r="56" ht="171" customHeight="1" spans="1:3">
      <c r="A56" s="11" t="s">
        <v>19</v>
      </c>
      <c r="B56" s="32" t="s">
        <v>475</v>
      </c>
      <c r="C56" s="36"/>
    </row>
    <row r="57" ht="37" customHeight="1" spans="1:3">
      <c r="A57" s="11" t="s">
        <v>21</v>
      </c>
      <c r="B57" s="8" t="s">
        <v>476</v>
      </c>
      <c r="C57" s="36"/>
    </row>
    <row r="58" ht="22.5" customHeight="1" spans="1:3">
      <c r="A58" s="7" t="s">
        <v>23</v>
      </c>
      <c r="B58" s="9" t="s">
        <v>477</v>
      </c>
      <c r="C58" s="36"/>
    </row>
    <row r="59" ht="22.5" customHeight="1" spans="1:3">
      <c r="A59" s="7" t="s">
        <v>25</v>
      </c>
      <c r="B59" s="8" t="s">
        <v>22</v>
      </c>
      <c r="C59" s="36"/>
    </row>
    <row r="60" ht="39" customHeight="1" spans="1:3">
      <c r="A60" s="14" t="s">
        <v>26</v>
      </c>
      <c r="B60" s="9" t="s">
        <v>478</v>
      </c>
      <c r="C60" s="36"/>
    </row>
    <row r="61" ht="22.5" customHeight="1" spans="1:3">
      <c r="A61" s="21" t="s">
        <v>28</v>
      </c>
      <c r="B61" s="31"/>
      <c r="C61" s="36"/>
    </row>
    <row r="62" ht="22.5" customHeight="1" spans="1:3">
      <c r="A62" s="23"/>
      <c r="B62" s="24"/>
      <c r="C62" s="37"/>
    </row>
    <row r="63" ht="22.5" customHeight="1" spans="1:3">
      <c r="A63" s="25" t="s">
        <v>1</v>
      </c>
      <c r="B63" s="38">
        <v>5</v>
      </c>
    </row>
    <row r="64" ht="22.5" customHeight="1" spans="1:3">
      <c r="A64" s="7" t="s">
        <v>3</v>
      </c>
      <c r="B64" s="8" t="s">
        <v>479</v>
      </c>
    </row>
    <row r="65" ht="22.5" customHeight="1" spans="1:3">
      <c r="A65" s="7" t="s">
        <v>7</v>
      </c>
      <c r="B65" s="9" t="s">
        <v>480</v>
      </c>
    </row>
    <row r="66" ht="55.5" customHeight="1" spans="1:3">
      <c r="A66" s="7" t="s">
        <v>9</v>
      </c>
      <c r="B66" s="8" t="s">
        <v>481</v>
      </c>
    </row>
    <row r="67" ht="39" customHeight="1" spans="1:3">
      <c r="A67" s="7" t="s">
        <v>11</v>
      </c>
      <c r="B67" s="9" t="s">
        <v>482</v>
      </c>
    </row>
    <row r="68" ht="22.5" customHeight="1" spans="1:3">
      <c r="A68" s="7" t="s">
        <v>13</v>
      </c>
      <c r="B68" s="10" t="s">
        <v>483</v>
      </c>
    </row>
    <row r="69" ht="54" customHeight="1" spans="1:3">
      <c r="A69" s="11" t="s">
        <v>15</v>
      </c>
      <c r="B69" s="9" t="s">
        <v>484</v>
      </c>
    </row>
    <row r="70" ht="121.5" customHeight="1" spans="1:3">
      <c r="A70" s="11" t="s">
        <v>17</v>
      </c>
      <c r="B70" s="10" t="s">
        <v>485</v>
      </c>
    </row>
    <row r="71" ht="409" customHeight="1" spans="1:3">
      <c r="A71" s="11" t="s">
        <v>19</v>
      </c>
      <c r="B71" s="39" t="s">
        <v>486</v>
      </c>
    </row>
    <row r="72" ht="41.25" customHeight="1" spans="1:3">
      <c r="A72" s="11" t="s">
        <v>21</v>
      </c>
      <c r="B72" s="8" t="s">
        <v>487</v>
      </c>
    </row>
    <row r="73" ht="22.5" customHeight="1" spans="1:3">
      <c r="A73" s="7" t="s">
        <v>23</v>
      </c>
      <c r="B73" s="9" t="s">
        <v>477</v>
      </c>
    </row>
    <row r="74" ht="22.5" customHeight="1" spans="1:3">
      <c r="A74" s="7" t="s">
        <v>25</v>
      </c>
      <c r="B74" s="8" t="s">
        <v>22</v>
      </c>
    </row>
    <row r="75" ht="39" customHeight="1" spans="1:3">
      <c r="A75" s="14" t="s">
        <v>26</v>
      </c>
      <c r="B75" s="9" t="s">
        <v>478</v>
      </c>
    </row>
    <row r="76" ht="22.5" customHeight="1" spans="1:3">
      <c r="A76" s="21" t="s">
        <v>28</v>
      </c>
      <c r="B76" s="31"/>
    </row>
    <row r="77" ht="22.5" customHeight="1" spans="1:3">
      <c r="A77" s="23"/>
      <c r="B77" s="24"/>
      <c r="C77" s="37"/>
    </row>
    <row r="78" ht="22.5" customHeight="1" spans="1:3">
      <c r="A78" s="25" t="s">
        <v>1</v>
      </c>
      <c r="B78" s="38">
        <v>6</v>
      </c>
      <c r="C78" s="35"/>
    </row>
    <row r="79" ht="22.5" customHeight="1" spans="1:3">
      <c r="A79" s="7" t="s">
        <v>3</v>
      </c>
      <c r="B79" s="8" t="s">
        <v>488</v>
      </c>
      <c r="C79" s="36"/>
    </row>
    <row r="80" ht="39" customHeight="1" spans="1:3">
      <c r="A80" s="7" t="s">
        <v>7</v>
      </c>
      <c r="B80" s="9" t="s">
        <v>489</v>
      </c>
      <c r="C80" s="36"/>
    </row>
    <row r="81" ht="105" customHeight="1" spans="1:3">
      <c r="A81" s="7" t="s">
        <v>9</v>
      </c>
      <c r="B81" s="8" t="s">
        <v>490</v>
      </c>
      <c r="C81" s="36"/>
    </row>
    <row r="82" ht="72" customHeight="1" spans="1:3">
      <c r="A82" s="7" t="s">
        <v>11</v>
      </c>
      <c r="B82" s="9" t="s">
        <v>491</v>
      </c>
      <c r="C82" s="36"/>
    </row>
    <row r="83" ht="22.5" customHeight="1" spans="1:3">
      <c r="A83" s="7" t="s">
        <v>13</v>
      </c>
      <c r="B83" s="10" t="s">
        <v>492</v>
      </c>
      <c r="C83" s="36"/>
    </row>
    <row r="84" ht="270" customHeight="1" spans="1:3">
      <c r="A84" s="11" t="s">
        <v>15</v>
      </c>
      <c r="B84" s="32" t="s">
        <v>493</v>
      </c>
      <c r="C84" s="36"/>
    </row>
    <row r="85" ht="270" customHeight="1" spans="1:3">
      <c r="A85" s="11" t="s">
        <v>17</v>
      </c>
      <c r="B85" s="40" t="s">
        <v>494</v>
      </c>
      <c r="C85" s="36"/>
    </row>
    <row r="86" ht="352.5" customHeight="1" spans="1:3">
      <c r="A86" s="11" t="s">
        <v>19</v>
      </c>
      <c r="B86" s="9" t="s">
        <v>495</v>
      </c>
      <c r="C86" s="36"/>
    </row>
    <row r="87" ht="36" customHeight="1" spans="1:3">
      <c r="A87" s="11" t="s">
        <v>21</v>
      </c>
      <c r="B87" s="8" t="s">
        <v>447</v>
      </c>
      <c r="C87" s="36"/>
    </row>
    <row r="88" ht="22.5" customHeight="1" spans="1:3">
      <c r="A88" s="7" t="s">
        <v>23</v>
      </c>
      <c r="B88" s="9" t="s">
        <v>459</v>
      </c>
      <c r="C88" s="36"/>
    </row>
    <row r="89" ht="22.5" customHeight="1" spans="1:3">
      <c r="A89" s="7" t="s">
        <v>25</v>
      </c>
      <c r="B89" s="8" t="s">
        <v>496</v>
      </c>
      <c r="C89" s="36"/>
    </row>
    <row r="90" ht="39" customHeight="1" spans="1:3">
      <c r="A90" s="14" t="s">
        <v>26</v>
      </c>
      <c r="B90" s="33" t="s">
        <v>497</v>
      </c>
      <c r="C90" s="36"/>
    </row>
    <row r="91" ht="22.5" customHeight="1" spans="1:3">
      <c r="A91" s="16" t="s">
        <v>28</v>
      </c>
      <c r="B91" s="17" t="s">
        <v>498</v>
      </c>
      <c r="C91" s="36"/>
    </row>
  </sheetData>
  <sheetProtection formatCells="0" formatColumns="0" formatRows="0" insertRows="0" insertColumns="0" insertHyperlinks="0" deleteColumns="0" deleteRows="0" sort="0" autoFilter="0" pivotTables="0"/>
  <mergeCells count="6">
    <mergeCell ref="A1:B1"/>
    <mergeCell ref="A17:B17"/>
    <mergeCell ref="A32:B32"/>
    <mergeCell ref="A47:B47"/>
    <mergeCell ref="A62:B62"/>
    <mergeCell ref="A77:B77"/>
  </mergeCells>
  <hyperlinks>
    <hyperlink ref="B89" r:id="rId1" display="https://mp.weixin.qq.com/s/7Sp3DinupoEb8KMPCupWAw"/>
  </hyperlinks>
  <pageMargins left="0.75" right="0.75" top="1" bottom="1" header="0.5" footer="0.5"/>
  <pageSetup paperSize="9" orientation="portrait"/>
  <headerFooter/>
  <rowBreaks count="5" manualBreakCount="5">
    <brk id="17" max="16383" man="1"/>
    <brk id="32" max="16383" man="1"/>
    <brk id="47" max="16383" man="1"/>
    <brk id="62" max="16383" man="1"/>
    <brk id="77" max="16383" man="1"/>
  </rowBreaks>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B16"/>
  <sheetViews>
    <sheetView view="pageBreakPreview" zoomScaleNormal="62" topLeftCell="A9" workbookViewId="0">
      <selection activeCell="A3" sqref="A3:B16"/>
    </sheetView>
  </sheetViews>
  <sheetFormatPr defaultColWidth="9" defaultRowHeight="13.5" outlineLevelCol="1"/>
  <cols>
    <col min="1" max="1" width="16.675" customWidth="1"/>
    <col min="2" max="2" width="50.625" style="1" customWidth="1"/>
  </cols>
  <sheetData>
    <row r="1" ht="28.5" customHeight="1" spans="1:2">
      <c r="A1" s="2" t="str">
        <f>HYPERLINK("#目录!A1","昆明市市级部门惠企政策兑现事项清单（点击返回目录）")</f>
        <v>昆明市市级部门惠企政策兑现事项清单（点击返回目录）</v>
      </c>
      <c r="B1" s="3"/>
    </row>
    <row r="2" ht="22.5" customHeight="1" spans="1:2">
      <c r="A2" s="4" t="s">
        <v>2</v>
      </c>
      <c r="B2" s="5" t="s">
        <v>499</v>
      </c>
    </row>
    <row r="3" ht="22.5" customHeight="1" spans="1:2">
      <c r="A3" s="4" t="s">
        <v>1</v>
      </c>
      <c r="B3" s="6">
        <v>1</v>
      </c>
    </row>
    <row r="4" ht="22.5" customHeight="1" spans="1:2">
      <c r="A4" s="7" t="s">
        <v>3</v>
      </c>
      <c r="B4" s="8" t="s">
        <v>209</v>
      </c>
    </row>
    <row r="5" ht="72" customHeight="1" spans="1:2">
      <c r="A5" s="7" t="s">
        <v>7</v>
      </c>
      <c r="B5" s="9" t="s">
        <v>500</v>
      </c>
    </row>
    <row r="6" ht="55.5" customHeight="1" spans="1:2">
      <c r="A6" s="7" t="s">
        <v>9</v>
      </c>
      <c r="B6" s="8" t="s">
        <v>501</v>
      </c>
    </row>
    <row r="7" ht="22.5" customHeight="1" spans="1:2">
      <c r="A7" s="7" t="s">
        <v>11</v>
      </c>
      <c r="B7" s="9" t="s">
        <v>212</v>
      </c>
    </row>
    <row r="8" ht="22.5" customHeight="1" spans="1:2">
      <c r="A8" s="7" t="s">
        <v>13</v>
      </c>
      <c r="B8" s="10" t="s">
        <v>502</v>
      </c>
    </row>
    <row r="9" ht="248" customHeight="1" spans="1:2">
      <c r="A9" s="11" t="s">
        <v>15</v>
      </c>
      <c r="B9" s="32" t="s">
        <v>503</v>
      </c>
    </row>
    <row r="10" ht="319.5" customHeight="1" spans="1:2">
      <c r="A10" s="11" t="s">
        <v>17</v>
      </c>
      <c r="B10" s="10" t="s">
        <v>504</v>
      </c>
    </row>
    <row r="11" ht="75" customHeight="1" spans="1:2">
      <c r="A11" s="11" t="s">
        <v>19</v>
      </c>
      <c r="B11" s="9" t="s">
        <v>505</v>
      </c>
    </row>
    <row r="12" ht="45" customHeight="1" spans="1:2">
      <c r="A12" s="11" t="s">
        <v>21</v>
      </c>
      <c r="B12" s="8" t="s">
        <v>172</v>
      </c>
    </row>
    <row r="13" ht="22.5" customHeight="1" spans="1:2">
      <c r="A13" s="7" t="s">
        <v>23</v>
      </c>
      <c r="B13" s="9" t="s">
        <v>506</v>
      </c>
    </row>
    <row r="14" ht="22.5" customHeight="1" spans="1:2">
      <c r="A14" s="7" t="s">
        <v>25</v>
      </c>
      <c r="B14" s="8" t="s">
        <v>507</v>
      </c>
    </row>
    <row r="15" ht="39" customHeight="1" spans="1:2">
      <c r="A15" s="14" t="s">
        <v>26</v>
      </c>
      <c r="B15" s="33" t="s">
        <v>508</v>
      </c>
    </row>
    <row r="16" ht="22.5" customHeight="1" spans="1:2">
      <c r="A16" s="16" t="s">
        <v>28</v>
      </c>
      <c r="B16" s="17"/>
    </row>
  </sheetData>
  <sheetProtection formatCells="0" formatColumns="0" formatRows="0" insertRows="0" insertColumns="0" insertHyperlinks="0" deleteColumns="0" deleteRows="0" sort="0" autoFilter="0" pivotTables="0"/>
  <mergeCells count="1">
    <mergeCell ref="A1:B1"/>
  </mergeCells>
  <dataValidations count="1">
    <dataValidation type="list" allowBlank="1" showInputMessage="1" showErrorMessage="1" sqref="B13">
      <formula1>"创业扶持类政策,人才培养类政策,财政金融类政策,外资外贸类政策,市场监督类政策,产业发展类政策,投资信贷类政策,科技创新类政策,减税降费类政策,其他"</formula1>
    </dataValidation>
  </dataValidations>
  <hyperlinks>
    <hyperlink ref="B14" r:id="rId1" display="https://rsj.km.gov.cn/c/2021-12-16/4191757.shtml" tooltip="https://rsj.km.gov.cn/c/2021-12-16/4191757.shtml"/>
  </hyperlinks>
  <pageMargins left="0.75" right="0.75" top="1" bottom="1" header="0.5" footer="0.5"/>
  <pageSetup paperSize="9" orientation="portrait"/>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7"/>
  <sheetViews>
    <sheetView view="pageBreakPreview" zoomScaleNormal="62" workbookViewId="0">
      <selection activeCell="A4" sqref="A4"/>
    </sheetView>
  </sheetViews>
  <sheetFormatPr defaultColWidth="9" defaultRowHeight="13.5" outlineLevelRow="6" outlineLevelCol="1"/>
  <cols>
    <col min="1" max="1" width="16.675" customWidth="1"/>
    <col min="2" max="2" width="50.625" style="1" customWidth="1"/>
    <col min="3" max="3" width="8.625" customWidth="1"/>
    <col min="4" max="4" width="20.625" customWidth="1"/>
    <col min="5" max="5" width="37.625" customWidth="1"/>
    <col min="6" max="6" width="29.125" customWidth="1"/>
    <col min="7" max="7" width="16.625" customWidth="1"/>
    <col min="8" max="8" width="73.625" customWidth="1"/>
    <col min="9" max="9" width="61.625" customWidth="1"/>
    <col min="10" max="10" width="41.625" customWidth="1"/>
    <col min="11" max="11" width="15.125" customWidth="1"/>
    <col min="12" max="12" width="8.125" customWidth="1"/>
    <col min="13" max="13" width="13.625" customWidth="1"/>
    <col min="14" max="14" width="17.625" customWidth="1"/>
    <col min="15" max="15" width="12.125" customWidth="1"/>
  </cols>
  <sheetData>
    <row r="1" ht="28.5" customHeight="1" spans="1:2">
      <c r="A1" s="2" t="str">
        <f>HYPERLINK("#目录!A1","昆明市市级部门惠企政策兑现事项清单（点击返回目录）")</f>
        <v>昆明市市级部门惠企政策兑现事项清单（点击返回目录）</v>
      </c>
      <c r="B1" s="3"/>
    </row>
    <row r="2" ht="22.5" customHeight="1" spans="1:2">
      <c r="A2" s="4" t="s">
        <v>2</v>
      </c>
      <c r="B2" s="5" t="s">
        <v>509</v>
      </c>
    </row>
    <row r="3" ht="22.5" customHeight="1" spans="1:2">
      <c r="A3" s="4" t="s">
        <v>1</v>
      </c>
      <c r="B3" s="6">
        <v>1</v>
      </c>
    </row>
    <row r="4" ht="22.5" customHeight="1" spans="1:2">
      <c r="A4" s="7" t="s">
        <v>3</v>
      </c>
      <c r="B4" s="8" t="s">
        <v>510</v>
      </c>
    </row>
    <row r="5" ht="21" customHeight="1" spans="1:2">
      <c r="A5" s="7" t="s">
        <v>25</v>
      </c>
      <c r="B5" s="30" t="s">
        <v>511</v>
      </c>
    </row>
    <row r="6" ht="22.5" customHeight="1" spans="1:2">
      <c r="A6" s="21" t="s">
        <v>28</v>
      </c>
      <c r="B6" s="31"/>
    </row>
    <row r="7" ht="22.5" customHeight="1" spans="1:2">
      <c r="A7" s="23"/>
      <c r="B7" s="24"/>
    </row>
  </sheetData>
  <sheetProtection formatCells="0" formatColumns="0" formatRows="0" insertRows="0" insertColumns="0" insertHyperlinks="0" deleteColumns="0" deleteRows="0" sort="0" autoFilter="0" pivotTables="0"/>
  <mergeCells count="2">
    <mergeCell ref="A1:B1"/>
    <mergeCell ref="A7:B7"/>
  </mergeCells>
  <pageMargins left="0.75" right="0.75" top="1" bottom="1" header="0.5" footer="0.5"/>
  <pageSetup paperSize="9" orientation="portrait"/>
  <headerFooter/>
  <rowBreaks count="1" manualBreakCount="1">
    <brk id="7" max="16383" man="1"/>
  </rowBreaks>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B16"/>
  <sheetViews>
    <sheetView view="pageBreakPreview" zoomScaleNormal="62" workbookViewId="0">
      <selection activeCell="B15" sqref="B15"/>
    </sheetView>
  </sheetViews>
  <sheetFormatPr defaultColWidth="9" defaultRowHeight="13.5" outlineLevelCol="1"/>
  <cols>
    <col min="1" max="1" width="16.675" customWidth="1"/>
    <col min="2" max="2" width="50.625" style="1" customWidth="1"/>
  </cols>
  <sheetData>
    <row r="1" ht="28.5" customHeight="1" spans="1:2">
      <c r="A1" s="2" t="str">
        <f>HYPERLINK("#目录!A1","昆明市市级部门惠企政策兑现事项清单（点击返回目录）")</f>
        <v>昆明市市级部门惠企政策兑现事项清单（点击返回目录）</v>
      </c>
      <c r="B1" s="3"/>
    </row>
    <row r="2" ht="22.5" customHeight="1" spans="1:2">
      <c r="A2" s="4" t="s">
        <v>2</v>
      </c>
      <c r="B2" s="5" t="s">
        <v>512</v>
      </c>
    </row>
    <row r="3" ht="22.5" customHeight="1" spans="1:2">
      <c r="A3" s="4" t="s">
        <v>1</v>
      </c>
      <c r="B3" s="6">
        <v>1</v>
      </c>
    </row>
    <row r="4" ht="39" customHeight="1" spans="1:2">
      <c r="A4" s="7" t="s">
        <v>3</v>
      </c>
      <c r="B4" s="26" t="s">
        <v>513</v>
      </c>
    </row>
    <row r="5" ht="39" customHeight="1" spans="1:2">
      <c r="A5" s="7" t="s">
        <v>7</v>
      </c>
      <c r="B5" s="27" t="s">
        <v>514</v>
      </c>
    </row>
    <row r="6" ht="40" customHeight="1" spans="1:2">
      <c r="A6" s="7" t="s">
        <v>9</v>
      </c>
      <c r="B6" s="26" t="s">
        <v>515</v>
      </c>
    </row>
    <row r="7" ht="48" customHeight="1" spans="1:2">
      <c r="A7" s="7" t="s">
        <v>11</v>
      </c>
      <c r="B7" s="27" t="s">
        <v>516</v>
      </c>
    </row>
    <row r="8" ht="22.5" customHeight="1" spans="1:2">
      <c r="A8" s="7" t="s">
        <v>13</v>
      </c>
      <c r="B8" s="28" t="s">
        <v>517</v>
      </c>
    </row>
    <row r="9" ht="56" customHeight="1" spans="1:2">
      <c r="A9" s="11" t="s">
        <v>15</v>
      </c>
      <c r="B9" s="27" t="s">
        <v>518</v>
      </c>
    </row>
    <row r="10" ht="78" customHeight="1" spans="1:2">
      <c r="A10" s="11" t="s">
        <v>17</v>
      </c>
      <c r="B10" s="28" t="s">
        <v>519</v>
      </c>
    </row>
    <row r="11" ht="71" customHeight="1" spans="1:2">
      <c r="A11" s="11" t="s">
        <v>19</v>
      </c>
      <c r="B11" s="27" t="s">
        <v>520</v>
      </c>
    </row>
    <row r="12" ht="33" customHeight="1" spans="1:2">
      <c r="A12" s="11" t="s">
        <v>21</v>
      </c>
      <c r="B12" s="26" t="s">
        <v>521</v>
      </c>
    </row>
    <row r="13" ht="22.5" customHeight="1" spans="1:2">
      <c r="A13" s="7" t="s">
        <v>23</v>
      </c>
      <c r="B13" s="27" t="s">
        <v>62</v>
      </c>
    </row>
    <row r="14" ht="22.5" customHeight="1" spans="1:2">
      <c r="A14" s="7" t="s">
        <v>25</v>
      </c>
      <c r="B14" s="26" t="s">
        <v>522</v>
      </c>
    </row>
    <row r="15" ht="27" customHeight="1" spans="1:2">
      <c r="A15" s="14" t="s">
        <v>26</v>
      </c>
      <c r="B15" s="29" t="s">
        <v>523</v>
      </c>
    </row>
    <row r="16" ht="22.5" customHeight="1" spans="1:2">
      <c r="A16" s="16" t="s">
        <v>28</v>
      </c>
      <c r="B16" s="17"/>
    </row>
  </sheetData>
  <sheetProtection formatCells="0" formatColumns="0" formatRows="0" insertRows="0" insertColumns="0" insertHyperlinks="0" deleteColumns="0" deleteRows="0" sort="0" autoFilter="0" pivotTables="0"/>
  <mergeCells count="1">
    <mergeCell ref="A1:B1"/>
  </mergeCells>
  <hyperlinks>
    <hyperlink ref="B14" r:id="rId1" display="https://zwfw.spb.gov.cn/"/>
  </hyperlinks>
  <pageMargins left="0.75" right="0.75" top="1" bottom="1" header="0.5" footer="0.5"/>
  <pageSetup paperSize="9" orientation="portrait"/>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31"/>
  <sheetViews>
    <sheetView view="pageBreakPreview" zoomScaleNormal="62" topLeftCell="A7" workbookViewId="0">
      <selection activeCell="F14" sqref="F14"/>
    </sheetView>
  </sheetViews>
  <sheetFormatPr defaultColWidth="9" defaultRowHeight="13.5" outlineLevelCol="1"/>
  <cols>
    <col min="1" max="1" width="16.675" customWidth="1"/>
    <col min="2" max="2" width="50.625" style="1" customWidth="1"/>
  </cols>
  <sheetData>
    <row r="1" ht="28.5" customHeight="1" spans="1:2">
      <c r="A1" s="2" t="str">
        <f>HYPERLINK("#目录!A1","昆明市市级部门惠企政策兑现事项清单（点击返回目录）")</f>
        <v>昆明市市级部门惠企政策兑现事项清单（点击返回目录）</v>
      </c>
      <c r="B1" s="3"/>
    </row>
    <row r="2" ht="22.5" customHeight="1" spans="1:2">
      <c r="A2" s="4" t="s">
        <v>2</v>
      </c>
      <c r="B2" s="5" t="s">
        <v>524</v>
      </c>
    </row>
    <row r="3" ht="22.5" customHeight="1" spans="1:2">
      <c r="A3" s="4" t="s">
        <v>1</v>
      </c>
      <c r="B3" s="18">
        <v>1</v>
      </c>
    </row>
    <row r="4" ht="22.5" customHeight="1" spans="1:2">
      <c r="A4" s="7" t="s">
        <v>3</v>
      </c>
      <c r="B4" s="19" t="s">
        <v>525</v>
      </c>
    </row>
    <row r="5" ht="39" customHeight="1" spans="1:2">
      <c r="A5" s="7" t="s">
        <v>7</v>
      </c>
      <c r="B5" s="20" t="s">
        <v>526</v>
      </c>
    </row>
    <row r="6" ht="39" customHeight="1" spans="1:2">
      <c r="A6" s="7" t="s">
        <v>9</v>
      </c>
      <c r="B6" s="19" t="s">
        <v>527</v>
      </c>
    </row>
    <row r="7" ht="105" customHeight="1" spans="1:2">
      <c r="A7" s="7" t="s">
        <v>11</v>
      </c>
      <c r="B7" s="20" t="s">
        <v>528</v>
      </c>
    </row>
    <row r="8" ht="22.5" customHeight="1" spans="1:2">
      <c r="A8" s="7" t="s">
        <v>13</v>
      </c>
      <c r="B8" s="19" t="s">
        <v>529</v>
      </c>
    </row>
    <row r="9" ht="72" customHeight="1" spans="1:2">
      <c r="A9" s="11" t="s">
        <v>15</v>
      </c>
      <c r="B9" s="20" t="s">
        <v>530</v>
      </c>
    </row>
    <row r="10" ht="39" customHeight="1" spans="1:2">
      <c r="A10" s="11" t="s">
        <v>17</v>
      </c>
      <c r="B10" s="19" t="s">
        <v>531</v>
      </c>
    </row>
    <row r="11" ht="65" customHeight="1" spans="1:2">
      <c r="A11" s="11" t="s">
        <v>19</v>
      </c>
      <c r="B11" s="20" t="s">
        <v>532</v>
      </c>
    </row>
    <row r="12" ht="46" customHeight="1" spans="1:2">
      <c r="A12" s="11" t="s">
        <v>21</v>
      </c>
      <c r="B12" s="19" t="s">
        <v>533</v>
      </c>
    </row>
    <row r="13" ht="22.5" customHeight="1" spans="1:2">
      <c r="A13" s="7" t="s">
        <v>23</v>
      </c>
      <c r="B13" s="20" t="s">
        <v>534</v>
      </c>
    </row>
    <row r="14" ht="22.5" customHeight="1" spans="1:2">
      <c r="A14" s="7" t="s">
        <v>25</v>
      </c>
      <c r="B14" s="19" t="s">
        <v>535</v>
      </c>
    </row>
    <row r="15" ht="39" customHeight="1" spans="1:2">
      <c r="A15" s="14" t="s">
        <v>26</v>
      </c>
      <c r="B15" s="20" t="s">
        <v>536</v>
      </c>
    </row>
    <row r="16" ht="22.5" customHeight="1" spans="1:2">
      <c r="A16" s="21" t="s">
        <v>28</v>
      </c>
      <c r="B16" s="22"/>
    </row>
    <row r="17" ht="22.5" customHeight="1" spans="1:2">
      <c r="A17" s="23"/>
      <c r="B17" s="24"/>
    </row>
    <row r="18" ht="22.5" customHeight="1" spans="1:2">
      <c r="A18" s="25" t="s">
        <v>1</v>
      </c>
      <c r="B18" s="18">
        <v>2</v>
      </c>
    </row>
    <row r="19" ht="22.5" customHeight="1" spans="1:2">
      <c r="A19" s="7" t="s">
        <v>3</v>
      </c>
      <c r="B19" s="19" t="s">
        <v>537</v>
      </c>
    </row>
    <row r="20" ht="39" customHeight="1" spans="1:2">
      <c r="A20" s="7" t="s">
        <v>7</v>
      </c>
      <c r="B20" s="20" t="s">
        <v>538</v>
      </c>
    </row>
    <row r="21" ht="39" customHeight="1" spans="1:2">
      <c r="A21" s="7" t="s">
        <v>9</v>
      </c>
      <c r="B21" s="19" t="s">
        <v>539</v>
      </c>
    </row>
    <row r="22" ht="22.5" customHeight="1" spans="1:2">
      <c r="A22" s="7" t="s">
        <v>11</v>
      </c>
      <c r="B22" s="20" t="s">
        <v>540</v>
      </c>
    </row>
    <row r="23" ht="22.5" customHeight="1" spans="1:2">
      <c r="A23" s="7" t="s">
        <v>13</v>
      </c>
      <c r="B23" s="19" t="s">
        <v>541</v>
      </c>
    </row>
    <row r="24" ht="54" customHeight="1" spans="1:2">
      <c r="A24" s="11" t="s">
        <v>15</v>
      </c>
      <c r="B24" s="20" t="s">
        <v>542</v>
      </c>
    </row>
    <row r="25" ht="39" customHeight="1" spans="1:2">
      <c r="A25" s="11" t="s">
        <v>17</v>
      </c>
      <c r="B25" s="19" t="s">
        <v>531</v>
      </c>
    </row>
    <row r="26" ht="78" customHeight="1" spans="1:2">
      <c r="A26" s="11" t="s">
        <v>19</v>
      </c>
      <c r="B26" s="20" t="s">
        <v>532</v>
      </c>
    </row>
    <row r="27" ht="55.5" customHeight="1" spans="1:2">
      <c r="A27" s="11" t="s">
        <v>21</v>
      </c>
      <c r="B27" s="19" t="s">
        <v>533</v>
      </c>
    </row>
    <row r="28" ht="22.5" customHeight="1" spans="1:2">
      <c r="A28" s="7" t="s">
        <v>23</v>
      </c>
      <c r="B28" s="20" t="s">
        <v>534</v>
      </c>
    </row>
    <row r="29" ht="22.5" customHeight="1" spans="1:2">
      <c r="A29" s="7" t="s">
        <v>25</v>
      </c>
      <c r="B29" s="19" t="s">
        <v>535</v>
      </c>
    </row>
    <row r="30" ht="39" customHeight="1" spans="1:2">
      <c r="A30" s="14" t="s">
        <v>26</v>
      </c>
      <c r="B30" s="20" t="s">
        <v>543</v>
      </c>
    </row>
    <row r="31" ht="22.5" customHeight="1" spans="1:2">
      <c r="A31" s="16" t="s">
        <v>28</v>
      </c>
      <c r="B31" s="22"/>
    </row>
  </sheetData>
  <sheetProtection formatCells="0" formatColumns="0" formatRows="0" insertRows="0" insertColumns="0" insertHyperlinks="0" deleteColumns="0" deleteRows="0" sort="0" autoFilter="0" pivotTables="0"/>
  <mergeCells count="2">
    <mergeCell ref="A1:B1"/>
    <mergeCell ref="A17:B17"/>
  </mergeCells>
  <dataValidations count="1">
    <dataValidation type="list" allowBlank="1" showInputMessage="1" showErrorMessage="1" sqref="B13">
      <formula1>"人才培养,市场监督,创业扶持,产业发展,财政金融,减税降费,科技创新,外资外贸,其他"</formula1>
    </dataValidation>
  </dataValidations>
  <pageMargins left="0.75" right="0.75" top="1" bottom="1" header="0.5" footer="0.5"/>
  <pageSetup paperSize="9" orientation="portrait"/>
  <headerFooter/>
  <rowBreaks count="1" manualBreakCount="1">
    <brk id="17" max="16383" man="1"/>
  </rowBreaks>
  <ignoredErrors>
    <ignoredError sqref="B13" listDataValidation="1"/>
  </ignoredErrors>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B16"/>
  <sheetViews>
    <sheetView view="pageBreakPreview" zoomScaleNormal="100" workbookViewId="0">
      <selection activeCell="C12" sqref="C12"/>
    </sheetView>
  </sheetViews>
  <sheetFormatPr defaultColWidth="9" defaultRowHeight="13.5" outlineLevelCol="1"/>
  <cols>
    <col min="1" max="1" width="16.675" customWidth="1"/>
    <col min="2" max="2" width="50.625" style="1" customWidth="1"/>
  </cols>
  <sheetData>
    <row r="1" ht="28.5" customHeight="1" spans="1:2">
      <c r="A1" s="2" t="str">
        <f>HYPERLINK("#目录!A1","昆明市市级部门惠企政策兑现事项清单（点击返回目录）")</f>
        <v>昆明市市级部门惠企政策兑现事项清单（点击返回目录）</v>
      </c>
      <c r="B1" s="3"/>
    </row>
    <row r="2" ht="22.5" customHeight="1" spans="1:2">
      <c r="A2" s="4" t="s">
        <v>2</v>
      </c>
      <c r="B2" s="5" t="s">
        <v>544</v>
      </c>
    </row>
    <row r="3" ht="22.5" customHeight="1" spans="1:2">
      <c r="A3" s="4" t="s">
        <v>1</v>
      </c>
      <c r="B3" s="6">
        <v>1</v>
      </c>
    </row>
    <row r="4" ht="22.5" customHeight="1" spans="1:2">
      <c r="A4" s="7" t="s">
        <v>3</v>
      </c>
      <c r="B4" s="8" t="s">
        <v>545</v>
      </c>
    </row>
    <row r="5" ht="22.5" customHeight="1" spans="1:2">
      <c r="A5" s="7" t="s">
        <v>7</v>
      </c>
      <c r="B5" s="9" t="s">
        <v>546</v>
      </c>
    </row>
    <row r="6" ht="22.5" customHeight="1" spans="1:2">
      <c r="A6" s="7" t="s">
        <v>9</v>
      </c>
      <c r="B6" s="8" t="s">
        <v>547</v>
      </c>
    </row>
    <row r="7" ht="22.5" customHeight="1" spans="1:2">
      <c r="A7" s="7" t="s">
        <v>11</v>
      </c>
      <c r="B7" s="9" t="s">
        <v>548</v>
      </c>
    </row>
    <row r="8" ht="22.5" customHeight="1" spans="1:2">
      <c r="A8" s="7" t="s">
        <v>13</v>
      </c>
      <c r="B8" s="10" t="s">
        <v>549</v>
      </c>
    </row>
    <row r="9" ht="105" customHeight="1" spans="1:2">
      <c r="A9" s="11" t="s">
        <v>15</v>
      </c>
      <c r="B9" s="9" t="s">
        <v>550</v>
      </c>
    </row>
    <row r="10" ht="39" customHeight="1" spans="1:2">
      <c r="A10" s="11" t="s">
        <v>17</v>
      </c>
      <c r="B10" s="10" t="s">
        <v>551</v>
      </c>
    </row>
    <row r="11" ht="70" customHeight="1" spans="1:2">
      <c r="A11" s="11" t="s">
        <v>19</v>
      </c>
      <c r="B11" s="12" t="s">
        <v>552</v>
      </c>
    </row>
    <row r="12" ht="39" customHeight="1" spans="1:2">
      <c r="A12" s="11" t="s">
        <v>21</v>
      </c>
      <c r="B12" s="13" t="s">
        <v>553</v>
      </c>
    </row>
    <row r="13" ht="22.5" customHeight="1" spans="1:2">
      <c r="A13" s="7" t="s">
        <v>23</v>
      </c>
      <c r="B13" s="12" t="s">
        <v>62</v>
      </c>
    </row>
    <row r="14" ht="39" customHeight="1" spans="1:2">
      <c r="A14" s="7" t="s">
        <v>25</v>
      </c>
      <c r="B14" s="13" t="s">
        <v>554</v>
      </c>
    </row>
    <row r="15" ht="84" customHeight="1" spans="1:2">
      <c r="A15" s="14" t="s">
        <v>26</v>
      </c>
      <c r="B15" s="15" t="s">
        <v>555</v>
      </c>
    </row>
    <row r="16" ht="22.5" customHeight="1" spans="1:2">
      <c r="A16" s="16" t="s">
        <v>28</v>
      </c>
      <c r="B16" s="17"/>
    </row>
  </sheetData>
  <sheetProtection formatCells="0" formatColumns="0" formatRows="0" insertRows="0" insertColumns="0" insertHyperlinks="0" deleteColumns="0" deleteRows="0" sort="0" autoFilter="0" pivotTables="0"/>
  <mergeCells count="1">
    <mergeCell ref="A1:B1"/>
  </mergeCells>
  <hyperlinks>
    <hyperlink ref="B14" r:id="rId1" display="http://www.kmwatersupply.com" tooltip="http://www.kmwatersupply.com"/>
  </hyperlinks>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31"/>
  <sheetViews>
    <sheetView view="pageBreakPreview" zoomScaleNormal="30" topLeftCell="A20" workbookViewId="0">
      <selection activeCell="A18" sqref="A18:B31"/>
    </sheetView>
  </sheetViews>
  <sheetFormatPr defaultColWidth="9" defaultRowHeight="13.5" outlineLevelCol="1"/>
  <cols>
    <col min="1" max="1" width="16.675" customWidth="1"/>
    <col min="2" max="2" width="50.625" style="1" customWidth="1"/>
  </cols>
  <sheetData>
    <row r="1" ht="28.5" customHeight="1" spans="1:2">
      <c r="A1" s="2" t="str">
        <f>HYPERLINK("#目录!A1","昆明市市级部门惠企政策兑现事项清单（点击返回目录）")</f>
        <v>昆明市市级部门惠企政策兑现事项清单（点击返回目录）</v>
      </c>
      <c r="B1" s="3"/>
    </row>
    <row r="2" ht="22.5" customHeight="1" spans="1:2">
      <c r="A2" s="4" t="s">
        <v>2</v>
      </c>
      <c r="B2" s="5" t="s">
        <v>53</v>
      </c>
    </row>
    <row r="3" ht="22.5" customHeight="1" spans="1:2">
      <c r="A3" s="4" t="s">
        <v>1</v>
      </c>
      <c r="B3" s="6">
        <v>1</v>
      </c>
    </row>
    <row r="4" ht="22.5" customHeight="1" spans="1:2">
      <c r="A4" s="7" t="s">
        <v>3</v>
      </c>
      <c r="B4" s="19" t="s">
        <v>54</v>
      </c>
    </row>
    <row r="5" ht="39" customHeight="1" spans="1:2">
      <c r="A5" s="7" t="s">
        <v>7</v>
      </c>
      <c r="B5" s="20" t="s">
        <v>55</v>
      </c>
    </row>
    <row r="6" ht="55.5" customHeight="1" spans="1:2">
      <c r="A6" s="7" t="s">
        <v>9</v>
      </c>
      <c r="B6" s="19" t="s">
        <v>56</v>
      </c>
    </row>
    <row r="7" ht="39" customHeight="1" spans="1:2">
      <c r="A7" s="7" t="s">
        <v>11</v>
      </c>
      <c r="B7" s="20" t="s">
        <v>57</v>
      </c>
    </row>
    <row r="8" ht="22.5" customHeight="1" spans="1:2">
      <c r="A8" s="7" t="s">
        <v>13</v>
      </c>
      <c r="B8" s="19" t="s">
        <v>58</v>
      </c>
    </row>
    <row r="9" ht="72" customHeight="1" spans="1:2">
      <c r="A9" s="11" t="s">
        <v>15</v>
      </c>
      <c r="B9" s="20" t="s">
        <v>59</v>
      </c>
    </row>
    <row r="10" ht="55.5" customHeight="1" spans="1:2">
      <c r="A10" s="11" t="s">
        <v>17</v>
      </c>
      <c r="B10" s="19" t="s">
        <v>60</v>
      </c>
    </row>
    <row r="11" ht="71" customHeight="1" spans="1:2">
      <c r="A11" s="11" t="s">
        <v>19</v>
      </c>
      <c r="B11" s="20" t="s">
        <v>61</v>
      </c>
    </row>
    <row r="12" ht="42" customHeight="1" spans="1:2">
      <c r="A12" s="11" t="s">
        <v>21</v>
      </c>
      <c r="B12" s="19" t="s">
        <v>22</v>
      </c>
    </row>
    <row r="13" ht="22.5" customHeight="1" spans="1:2">
      <c r="A13" s="7" t="s">
        <v>23</v>
      </c>
      <c r="B13" s="20" t="s">
        <v>62</v>
      </c>
    </row>
    <row r="14" ht="39" customHeight="1" spans="1:2">
      <c r="A14" s="7" t="s">
        <v>25</v>
      </c>
      <c r="B14" s="19" t="s">
        <v>63</v>
      </c>
    </row>
    <row r="15" ht="39" customHeight="1" spans="1:2">
      <c r="A15" s="14" t="s">
        <v>26</v>
      </c>
      <c r="B15" s="20" t="s">
        <v>64</v>
      </c>
    </row>
    <row r="16" ht="22.5" customHeight="1" spans="1:2">
      <c r="A16" s="21" t="s">
        <v>28</v>
      </c>
      <c r="B16" s="31"/>
    </row>
    <row r="17" ht="22.5" customHeight="1" spans="1:2">
      <c r="A17" s="37"/>
      <c r="B17" s="59"/>
    </row>
    <row r="18" ht="37" customHeight="1" spans="1:2">
      <c r="A18" s="11" t="s">
        <v>1</v>
      </c>
      <c r="B18" s="18">
        <v>2</v>
      </c>
    </row>
    <row r="19" ht="37" customHeight="1" spans="1:2">
      <c r="A19" s="11" t="s">
        <v>3</v>
      </c>
      <c r="B19" s="19" t="s">
        <v>65</v>
      </c>
    </row>
    <row r="20" ht="69" customHeight="1" spans="1:2">
      <c r="A20" s="11" t="s">
        <v>7</v>
      </c>
      <c r="B20" s="20" t="s">
        <v>66</v>
      </c>
    </row>
    <row r="21" ht="54" customHeight="1" spans="1:2">
      <c r="A21" s="11" t="s">
        <v>9</v>
      </c>
      <c r="B21" s="19" t="s">
        <v>67</v>
      </c>
    </row>
    <row r="22" ht="37" customHeight="1" spans="1:2">
      <c r="A22" s="11" t="s">
        <v>11</v>
      </c>
      <c r="B22" s="20" t="s">
        <v>68</v>
      </c>
    </row>
    <row r="23" ht="37" customHeight="1" spans="1:2">
      <c r="A23" s="11" t="s">
        <v>13</v>
      </c>
      <c r="B23" s="19" t="s">
        <v>69</v>
      </c>
    </row>
    <row r="24" ht="37" customHeight="1" spans="1:2">
      <c r="A24" s="11" t="s">
        <v>15</v>
      </c>
      <c r="B24" s="20" t="s">
        <v>70</v>
      </c>
    </row>
    <row r="25" ht="87" customHeight="1" spans="1:2">
      <c r="A25" s="11" t="s">
        <v>17</v>
      </c>
      <c r="B25" s="19" t="s">
        <v>71</v>
      </c>
    </row>
    <row r="26" ht="37" customHeight="1" spans="1:2">
      <c r="A26" s="11" t="s">
        <v>19</v>
      </c>
      <c r="B26" s="20" t="s">
        <v>72</v>
      </c>
    </row>
    <row r="27" ht="37" customHeight="1" spans="1:2">
      <c r="A27" s="11" t="s">
        <v>21</v>
      </c>
      <c r="B27" s="19" t="s">
        <v>22</v>
      </c>
    </row>
    <row r="28" ht="37" customHeight="1" spans="1:2">
      <c r="A28" s="11" t="s">
        <v>23</v>
      </c>
      <c r="B28" s="20" t="s">
        <v>73</v>
      </c>
    </row>
    <row r="29" ht="37" customHeight="1" spans="1:2">
      <c r="A29" s="11" t="s">
        <v>25</v>
      </c>
      <c r="B29" s="19" t="s">
        <v>74</v>
      </c>
    </row>
    <row r="30" ht="37" customHeight="1" spans="1:2">
      <c r="A30" s="11" t="s">
        <v>26</v>
      </c>
      <c r="B30" s="20" t="s">
        <v>75</v>
      </c>
    </row>
    <row r="31" ht="37" customHeight="1" spans="1:2">
      <c r="A31" s="45" t="s">
        <v>28</v>
      </c>
      <c r="B31" s="22" t="s">
        <v>76</v>
      </c>
    </row>
  </sheetData>
  <sheetProtection formatCells="0" formatColumns="0" formatRows="0" insertRows="0" insertColumns="0" insertHyperlinks="0" deleteColumns="0" deleteRows="0" sort="0" autoFilter="0" pivotTables="0"/>
  <mergeCells count="2">
    <mergeCell ref="A1:B1"/>
    <mergeCell ref="A17:B17"/>
  </mergeCells>
  <dataValidations count="1">
    <dataValidation type="list" allowBlank="1" showInputMessage="1" showErrorMessage="1" sqref="B13 B28">
      <formula1>"人才培养,市场监督,创业扶持,产业发展,财政金融,减税降费,科技创新,外资外贸,其他"</formula1>
    </dataValidation>
  </dataValidations>
  <pageMargins left="0.75" right="0.75" top="1" bottom="1" header="0.5" footer="0.5"/>
  <pageSetup paperSize="9" scale="87" orientation="portrait"/>
  <headerFooter/>
  <rowBreaks count="2" manualBreakCount="2">
    <brk id="17" max="16383" man="1"/>
    <brk id="44" max="1" man="1"/>
  </rowBreaks>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B16"/>
  <sheetViews>
    <sheetView view="pageBreakPreview" zoomScaleNormal="62" topLeftCell="A9" workbookViewId="0">
      <selection activeCell="A3" sqref="A3:B16"/>
    </sheetView>
  </sheetViews>
  <sheetFormatPr defaultColWidth="9" defaultRowHeight="13.5" outlineLevelCol="1"/>
  <cols>
    <col min="1" max="1" width="16.675" customWidth="1"/>
    <col min="2" max="2" width="50.625" style="1" customWidth="1"/>
  </cols>
  <sheetData>
    <row r="1" ht="28.5" customHeight="1" spans="1:2">
      <c r="A1" s="2" t="str">
        <f>HYPERLINK("#目录!A1","昆明市市级部门惠企政策兑现事项清单（点击返回目录）")</f>
        <v>昆明市市级部门惠企政策兑现事项清单（点击返回目录）</v>
      </c>
      <c r="B1" s="3"/>
    </row>
    <row r="2" ht="22.5" customHeight="1" spans="1:2">
      <c r="A2" s="98" t="s">
        <v>2</v>
      </c>
      <c r="B2" s="5" t="s">
        <v>77</v>
      </c>
    </row>
    <row r="3" ht="22.5" customHeight="1" spans="1:2">
      <c r="A3" s="4" t="s">
        <v>1</v>
      </c>
      <c r="B3" s="6">
        <v>1</v>
      </c>
    </row>
    <row r="4" ht="22.5" customHeight="1" spans="1:2">
      <c r="A4" s="14" t="s">
        <v>3</v>
      </c>
      <c r="B4" s="99" t="s">
        <v>78</v>
      </c>
    </row>
    <row r="5" ht="39" customHeight="1" spans="1:2">
      <c r="A5" s="7" t="s">
        <v>7</v>
      </c>
      <c r="B5" s="90" t="s">
        <v>79</v>
      </c>
    </row>
    <row r="6" ht="339" customHeight="1" spans="1:2">
      <c r="A6" s="7" t="s">
        <v>9</v>
      </c>
      <c r="B6" s="8" t="s">
        <v>80</v>
      </c>
    </row>
    <row r="7" ht="54" customHeight="1" spans="1:2">
      <c r="A7" s="7" t="s">
        <v>11</v>
      </c>
      <c r="B7" s="9" t="s">
        <v>81</v>
      </c>
    </row>
    <row r="8" ht="22.5" customHeight="1" spans="1:2">
      <c r="A8" s="14" t="s">
        <v>13</v>
      </c>
      <c r="B8" s="96" t="s">
        <v>82</v>
      </c>
    </row>
    <row r="9" ht="123" customHeight="1" spans="1:2">
      <c r="A9" s="7" t="s">
        <v>83</v>
      </c>
      <c r="B9" s="100" t="s">
        <v>84</v>
      </c>
    </row>
    <row r="10" ht="279" customHeight="1" spans="1:2">
      <c r="A10" s="11" t="s">
        <v>15</v>
      </c>
      <c r="B10" s="96" t="s">
        <v>85</v>
      </c>
    </row>
    <row r="11" ht="34" customHeight="1" spans="1:2">
      <c r="A11" s="11" t="s">
        <v>17</v>
      </c>
      <c r="B11" s="90" t="s">
        <v>86</v>
      </c>
    </row>
    <row r="12" ht="72" customHeight="1" spans="1:2">
      <c r="A12" s="11" t="s">
        <v>19</v>
      </c>
      <c r="B12" s="8" t="s">
        <v>87</v>
      </c>
    </row>
    <row r="13" ht="39" customHeight="1" spans="1:2">
      <c r="A13" s="11" t="s">
        <v>21</v>
      </c>
      <c r="B13" s="32" t="s">
        <v>62</v>
      </c>
    </row>
    <row r="14" ht="22.5" customHeight="1" spans="1:2">
      <c r="A14" s="7" t="s">
        <v>25</v>
      </c>
      <c r="B14" s="8" t="s">
        <v>88</v>
      </c>
    </row>
    <row r="15" ht="39" customHeight="1" spans="1:2">
      <c r="A15" s="14" t="s">
        <v>26</v>
      </c>
      <c r="B15" s="90" t="s">
        <v>89</v>
      </c>
    </row>
    <row r="16" ht="22.5" customHeight="1" spans="1:2">
      <c r="A16" s="103" t="s">
        <v>28</v>
      </c>
      <c r="B16" s="104"/>
    </row>
  </sheetData>
  <sheetProtection formatCells="0" formatColumns="0" formatRows="0" insertRows="0" insertColumns="0" insertHyperlinks="0" deleteColumns="0" deleteRows="0" sort="0" autoFilter="0" pivotTables="0"/>
  <mergeCells count="1">
    <mergeCell ref="A1:B1"/>
  </mergeCells>
  <hyperlinks>
    <hyperlink ref="B14" r:id="rId1" display="https://jtj.km.gov.cn/zfxxgk/fdzdgknr/zczqy/" tooltip="https://jtj.km.gov.cn/zfxxgk/fdzdgknr/zczqy/                               "/>
  </hyperlinks>
  <pageMargins left="0.75" right="0.75" top="1" bottom="1" header="0.5" footer="0.5"/>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31"/>
  <sheetViews>
    <sheetView view="pageBreakPreview" zoomScaleNormal="62" topLeftCell="A18" workbookViewId="0">
      <selection activeCell="A18" sqref="A18:B31"/>
    </sheetView>
  </sheetViews>
  <sheetFormatPr defaultColWidth="9" defaultRowHeight="13.5" outlineLevelCol="1"/>
  <cols>
    <col min="1" max="1" width="16.675" customWidth="1"/>
    <col min="2" max="2" width="50.625" style="1" customWidth="1"/>
  </cols>
  <sheetData>
    <row r="1" ht="28.5" customHeight="1" spans="1:2">
      <c r="A1" s="2" t="str">
        <f>HYPERLINK("#目录!A1","昆明市市级部门惠企政策兑现事项清单（点击返回目录）")</f>
        <v>昆明市市级部门惠企政策兑现事项清单（点击返回目录）</v>
      </c>
      <c r="B1" s="3"/>
    </row>
    <row r="2" ht="22.5" customHeight="1" spans="1:2">
      <c r="A2" s="98" t="s">
        <v>2</v>
      </c>
      <c r="B2" s="5" t="s">
        <v>90</v>
      </c>
    </row>
    <row r="3" ht="22.5" customHeight="1" spans="1:2">
      <c r="A3" s="4" t="s">
        <v>1</v>
      </c>
      <c r="B3" s="6">
        <v>1</v>
      </c>
    </row>
    <row r="4" ht="22.5" customHeight="1" spans="1:2">
      <c r="A4" s="14" t="s">
        <v>3</v>
      </c>
      <c r="B4" s="99" t="s">
        <v>91</v>
      </c>
    </row>
    <row r="5" ht="39" customHeight="1" spans="1:2">
      <c r="A5" s="7" t="s">
        <v>7</v>
      </c>
      <c r="B5" s="90" t="s">
        <v>92</v>
      </c>
    </row>
    <row r="6" ht="88.5" customHeight="1" spans="1:2">
      <c r="A6" s="7" t="s">
        <v>9</v>
      </c>
      <c r="B6" s="8" t="s">
        <v>93</v>
      </c>
    </row>
    <row r="7" ht="55.5" customHeight="1" spans="1:2">
      <c r="A7" s="7" t="s">
        <v>11</v>
      </c>
      <c r="B7" s="9" t="s">
        <v>94</v>
      </c>
    </row>
    <row r="8" ht="22.5" customHeight="1" spans="1:2">
      <c r="A8" s="14" t="s">
        <v>13</v>
      </c>
      <c r="B8" s="96" t="s">
        <v>95</v>
      </c>
    </row>
    <row r="9" ht="55.5" customHeight="1" spans="1:2">
      <c r="A9" s="11" t="s">
        <v>15</v>
      </c>
      <c r="B9" s="100" t="s">
        <v>96</v>
      </c>
    </row>
    <row r="10" ht="55.5" customHeight="1" spans="1:2">
      <c r="A10" s="11" t="s">
        <v>17</v>
      </c>
      <c r="B10" s="96" t="s">
        <v>97</v>
      </c>
    </row>
    <row r="11" ht="72" customHeight="1" spans="1:2">
      <c r="A11" s="11" t="s">
        <v>19</v>
      </c>
      <c r="B11" s="90" t="s">
        <v>98</v>
      </c>
    </row>
    <row r="12" ht="36" customHeight="1" spans="1:2">
      <c r="A12" s="11" t="s">
        <v>21</v>
      </c>
      <c r="B12" s="8" t="s">
        <v>99</v>
      </c>
    </row>
    <row r="13" ht="22.5" customHeight="1" spans="1:2">
      <c r="A13" s="7" t="s">
        <v>23</v>
      </c>
      <c r="B13" s="32" t="s">
        <v>100</v>
      </c>
    </row>
    <row r="14" ht="22.5" customHeight="1" spans="1:2">
      <c r="A14" s="7" t="s">
        <v>25</v>
      </c>
      <c r="B14" s="8" t="s">
        <v>101</v>
      </c>
    </row>
    <row r="15" ht="39" customHeight="1" spans="1:2">
      <c r="A15" s="14" t="s">
        <v>26</v>
      </c>
      <c r="B15" s="90" t="s">
        <v>102</v>
      </c>
    </row>
    <row r="16" ht="22.5" customHeight="1" spans="1:2">
      <c r="A16" s="103" t="s">
        <v>28</v>
      </c>
      <c r="B16" s="104"/>
    </row>
    <row r="17" ht="22.5" customHeight="1" spans="1:2">
      <c r="A17" s="93"/>
      <c r="B17" s="94"/>
    </row>
    <row r="18" ht="22.5" customHeight="1" spans="1:2">
      <c r="A18" s="4" t="s">
        <v>1</v>
      </c>
      <c r="B18" s="6">
        <v>2</v>
      </c>
    </row>
    <row r="19" ht="22.5" customHeight="1" spans="1:2">
      <c r="A19" s="14" t="s">
        <v>3</v>
      </c>
      <c r="B19" s="99" t="s">
        <v>103</v>
      </c>
    </row>
    <row r="20" ht="22.5" customHeight="1" spans="1:2">
      <c r="A20" s="7" t="s">
        <v>7</v>
      </c>
      <c r="B20" s="90" t="s">
        <v>104</v>
      </c>
    </row>
    <row r="21" ht="55.5" customHeight="1" spans="1:2">
      <c r="A21" s="7" t="s">
        <v>9</v>
      </c>
      <c r="B21" s="8" t="s">
        <v>105</v>
      </c>
    </row>
    <row r="22" ht="39" customHeight="1" spans="1:2">
      <c r="A22" s="7" t="s">
        <v>11</v>
      </c>
      <c r="B22" s="9" t="s">
        <v>106</v>
      </c>
    </row>
    <row r="23" ht="22.5" customHeight="1" spans="1:2">
      <c r="A23" s="14" t="s">
        <v>13</v>
      </c>
      <c r="B23" s="96" t="s">
        <v>107</v>
      </c>
    </row>
    <row r="24" ht="154.5" customHeight="1" spans="1:2">
      <c r="A24" s="11" t="s">
        <v>15</v>
      </c>
      <c r="B24" s="100" t="s">
        <v>108</v>
      </c>
    </row>
    <row r="25" ht="43" customHeight="1" spans="1:2">
      <c r="A25" s="11" t="s">
        <v>17</v>
      </c>
      <c r="B25" s="96" t="s">
        <v>109</v>
      </c>
    </row>
    <row r="26" ht="66" customHeight="1" spans="1:2">
      <c r="A26" s="11" t="s">
        <v>19</v>
      </c>
      <c r="B26" s="90" t="s">
        <v>110</v>
      </c>
    </row>
    <row r="27" ht="39" customHeight="1" spans="1:2">
      <c r="A27" s="11" t="s">
        <v>21</v>
      </c>
      <c r="B27" s="8" t="s">
        <v>111</v>
      </c>
    </row>
    <row r="28" ht="22.5" customHeight="1" spans="1:2">
      <c r="A28" s="7" t="s">
        <v>23</v>
      </c>
      <c r="B28" s="32" t="s">
        <v>112</v>
      </c>
    </row>
    <row r="29" ht="22.5" customHeight="1" spans="1:2">
      <c r="A29" s="7" t="s">
        <v>25</v>
      </c>
      <c r="B29" s="8" t="s">
        <v>101</v>
      </c>
    </row>
    <row r="30" ht="39" customHeight="1" spans="1:2">
      <c r="A30" s="14" t="s">
        <v>26</v>
      </c>
      <c r="B30" s="90" t="s">
        <v>113</v>
      </c>
    </row>
    <row r="31" ht="22.5" customHeight="1" spans="1:2">
      <c r="A31" s="103" t="s">
        <v>28</v>
      </c>
      <c r="B31" s="104"/>
    </row>
  </sheetData>
  <sheetProtection formatCells="0" formatColumns="0" formatRows="0" insertRows="0" insertColumns="0" insertHyperlinks="0" deleteColumns="0" deleteRows="0" sort="0" autoFilter="0" pivotTables="0"/>
  <mergeCells count="2">
    <mergeCell ref="A1:B1"/>
    <mergeCell ref="A17:B17"/>
  </mergeCells>
  <hyperlinks>
    <hyperlink ref="B14" r:id="rId1" display="http://kjj.km.gov.cn" tooltip="http://kjj.km.gov.cn"/>
    <hyperlink ref="B29" r:id="rId1" display="http://kjj.km.gov.cn" tooltip="http://kjj.km.gov.cn"/>
  </hyperlinks>
  <pageMargins left="0.75" right="0.75" top="1" bottom="1" header="0.5" footer="0.5"/>
  <pageSetup paperSize="9" orientation="portrait"/>
  <headerFooter/>
  <rowBreaks count="1" manualBreakCount="1">
    <brk id="17" max="16383" man="1"/>
  </rowBreak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B31"/>
  <sheetViews>
    <sheetView view="pageBreakPreview" zoomScaleNormal="62" topLeftCell="A5" workbookViewId="0">
      <selection activeCell="D43" sqref="D43"/>
    </sheetView>
  </sheetViews>
  <sheetFormatPr defaultColWidth="9" defaultRowHeight="13.5" outlineLevelCol="1"/>
  <cols>
    <col min="1" max="1" width="16.675" customWidth="1"/>
    <col min="2" max="2" width="50.625" style="1" customWidth="1"/>
  </cols>
  <sheetData>
    <row r="1" ht="28.5" customHeight="1" spans="1:2">
      <c r="A1" s="2" t="str">
        <f>HYPERLINK("#目录!A1","昆明市市级部门惠企政策兑现事项清单（点击返回目录）")</f>
        <v>昆明市市级部门惠企政策兑现事项清单（点击返回目录）</v>
      </c>
      <c r="B1" s="3"/>
    </row>
    <row r="2" ht="22.5" customHeight="1" spans="1:2">
      <c r="A2" s="98" t="s">
        <v>2</v>
      </c>
      <c r="B2" s="5" t="s">
        <v>114</v>
      </c>
    </row>
    <row r="3" ht="22.5" customHeight="1" spans="1:2">
      <c r="A3" s="4" t="s">
        <v>1</v>
      </c>
      <c r="B3" s="6">
        <v>1</v>
      </c>
    </row>
    <row r="4" ht="22.5" customHeight="1" spans="1:2">
      <c r="A4" s="14" t="s">
        <v>3</v>
      </c>
      <c r="B4" s="99" t="s">
        <v>115</v>
      </c>
    </row>
    <row r="5" ht="220.5" customHeight="1" spans="1:2">
      <c r="A5" s="7" t="s">
        <v>7</v>
      </c>
      <c r="B5" s="90" t="s">
        <v>116</v>
      </c>
    </row>
    <row r="6" ht="39" customHeight="1" spans="1:2">
      <c r="A6" s="7" t="s">
        <v>9</v>
      </c>
      <c r="B6" s="8" t="s">
        <v>117</v>
      </c>
    </row>
    <row r="7" ht="22.5" customHeight="1" spans="1:2">
      <c r="A7" s="7" t="s">
        <v>11</v>
      </c>
      <c r="B7" s="9" t="s">
        <v>118</v>
      </c>
    </row>
    <row r="8" ht="22.5" customHeight="1" spans="1:2">
      <c r="A8" s="14" t="s">
        <v>13</v>
      </c>
      <c r="B8" s="96" t="s">
        <v>119</v>
      </c>
    </row>
    <row r="9" ht="54" customHeight="1" spans="1:2">
      <c r="A9" s="11" t="s">
        <v>15</v>
      </c>
      <c r="B9" s="100" t="s">
        <v>120</v>
      </c>
    </row>
    <row r="10" ht="154.5" customHeight="1" spans="1:2">
      <c r="A10" s="11" t="s">
        <v>17</v>
      </c>
      <c r="B10" s="96" t="s">
        <v>121</v>
      </c>
    </row>
    <row r="11" ht="69" customHeight="1" spans="1:2">
      <c r="A11" s="11" t="s">
        <v>19</v>
      </c>
      <c r="B11" s="90" t="s">
        <v>122</v>
      </c>
    </row>
    <row r="12" ht="37" customHeight="1" spans="1:2">
      <c r="A12" s="11" t="s">
        <v>21</v>
      </c>
      <c r="B12" s="8" t="s">
        <v>123</v>
      </c>
    </row>
    <row r="13" ht="22.5" customHeight="1" spans="1:2">
      <c r="A13" s="7" t="s">
        <v>23</v>
      </c>
      <c r="B13" s="32" t="s">
        <v>62</v>
      </c>
    </row>
    <row r="14" ht="22.5" customHeight="1" spans="1:2">
      <c r="A14" s="7" t="s">
        <v>25</v>
      </c>
      <c r="B14" s="8" t="s">
        <v>124</v>
      </c>
    </row>
    <row r="15" ht="22.5" customHeight="1" spans="1:2">
      <c r="A15" s="14" t="s">
        <v>26</v>
      </c>
      <c r="B15" s="90" t="s">
        <v>125</v>
      </c>
    </row>
    <row r="16" ht="22.5" customHeight="1" spans="1:2">
      <c r="A16" s="103" t="s">
        <v>28</v>
      </c>
      <c r="B16" s="104"/>
    </row>
    <row r="17" ht="22.5" customHeight="1" spans="1:2">
      <c r="A17" s="93"/>
      <c r="B17" s="94"/>
    </row>
    <row r="18" ht="22.5" customHeight="1" spans="1:2">
      <c r="A18" s="4" t="s">
        <v>1</v>
      </c>
      <c r="B18" s="6">
        <v>2</v>
      </c>
    </row>
    <row r="19" ht="22.5" customHeight="1" spans="1:2">
      <c r="A19" s="14" t="s">
        <v>3</v>
      </c>
      <c r="B19" s="99" t="s">
        <v>126</v>
      </c>
    </row>
    <row r="20" ht="220.5" customHeight="1" spans="1:2">
      <c r="A20" s="7" t="s">
        <v>7</v>
      </c>
      <c r="B20" s="90" t="s">
        <v>116</v>
      </c>
    </row>
    <row r="21" ht="39" customHeight="1" spans="1:2">
      <c r="A21" s="7" t="s">
        <v>9</v>
      </c>
      <c r="B21" s="8" t="s">
        <v>127</v>
      </c>
    </row>
    <row r="22" ht="22.5" customHeight="1" spans="1:2">
      <c r="A22" s="7" t="s">
        <v>11</v>
      </c>
      <c r="B22" s="9" t="s">
        <v>118</v>
      </c>
    </row>
    <row r="23" ht="22.5" customHeight="1" spans="1:2">
      <c r="A23" s="14" t="s">
        <v>13</v>
      </c>
      <c r="B23" s="96" t="s">
        <v>119</v>
      </c>
    </row>
    <row r="24" ht="22.5" customHeight="1" spans="1:2">
      <c r="A24" s="11" t="s">
        <v>15</v>
      </c>
      <c r="B24" s="100" t="s">
        <v>120</v>
      </c>
    </row>
    <row r="25" ht="88.5" customHeight="1" spans="1:2">
      <c r="A25" s="11" t="s">
        <v>17</v>
      </c>
      <c r="B25" s="96" t="s">
        <v>128</v>
      </c>
    </row>
    <row r="26" ht="72" customHeight="1" spans="1:2">
      <c r="A26" s="11" t="s">
        <v>19</v>
      </c>
      <c r="B26" s="90" t="s">
        <v>122</v>
      </c>
    </row>
    <row r="27" ht="42" customHeight="1" spans="1:2">
      <c r="A27" s="11" t="s">
        <v>21</v>
      </c>
      <c r="B27" s="8" t="s">
        <v>123</v>
      </c>
    </row>
    <row r="28" ht="22.5" customHeight="1" spans="1:2">
      <c r="A28" s="7" t="s">
        <v>23</v>
      </c>
      <c r="B28" s="32" t="s">
        <v>62</v>
      </c>
    </row>
    <row r="29" ht="22.5" customHeight="1" spans="1:2">
      <c r="A29" s="7" t="s">
        <v>25</v>
      </c>
      <c r="B29" s="8" t="s">
        <v>124</v>
      </c>
    </row>
    <row r="30" ht="22.5" customHeight="1" spans="1:2">
      <c r="A30" s="14" t="s">
        <v>26</v>
      </c>
      <c r="B30" s="90" t="s">
        <v>125</v>
      </c>
    </row>
    <row r="31" ht="22.5" customHeight="1" spans="1:2">
      <c r="A31" s="103" t="s">
        <v>28</v>
      </c>
      <c r="B31" s="104"/>
    </row>
  </sheetData>
  <sheetProtection formatCells="0" formatColumns="0" formatRows="0" insertRows="0" insertColumns="0" insertHyperlinks="0" deleteColumns="0" deleteRows="0" sort="0" autoFilter="0" pivotTables="0"/>
  <mergeCells count="2">
    <mergeCell ref="A1:B1"/>
    <mergeCell ref="A17:B17"/>
  </mergeCells>
  <pageMargins left="0.75" right="0.75" top="1" bottom="1" header="0.5" footer="0.5"/>
  <pageSetup paperSize="9" orientation="portrait"/>
  <headerFooter/>
  <rowBreaks count="1" manualBreakCount="1">
    <brk id="17" max="16383" man="1"/>
  </rowBreak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36"/>
  <sheetViews>
    <sheetView view="pageBreakPreview" zoomScaleNormal="62" topLeftCell="A119" workbookViewId="0">
      <selection activeCell="A123" sqref="A123:B136"/>
    </sheetView>
  </sheetViews>
  <sheetFormatPr defaultColWidth="9" defaultRowHeight="13.5" outlineLevelCol="1"/>
  <cols>
    <col min="1" max="1" width="16.675" customWidth="1"/>
    <col min="2" max="2" width="50.625" style="1" customWidth="1"/>
    <col min="3" max="3" width="8.625" customWidth="1"/>
    <col min="4" max="4" width="20.625" customWidth="1"/>
    <col min="5" max="5" width="37.625" customWidth="1"/>
    <col min="6" max="6" width="29.125" customWidth="1"/>
    <col min="7" max="7" width="16.625" customWidth="1"/>
    <col min="8" max="8" width="73.625" customWidth="1"/>
    <col min="9" max="9" width="61.625" customWidth="1"/>
    <col min="10" max="10" width="41.625" customWidth="1"/>
    <col min="11" max="11" width="15.125" customWidth="1"/>
    <col min="12" max="12" width="8.125" customWidth="1"/>
    <col min="13" max="13" width="13.625" customWidth="1"/>
    <col min="14" max="14" width="17.625" customWidth="1"/>
    <col min="15" max="15" width="12.125" customWidth="1"/>
  </cols>
  <sheetData>
    <row r="1" ht="28.5" customHeight="1" spans="1:2">
      <c r="A1" s="2" t="str">
        <f>HYPERLINK("#目录!A1","昆明市市级部门惠企政策兑现事项清单（点击返回目录）")</f>
        <v>昆明市市级部门惠企政策兑现事项清单（点击返回目录）</v>
      </c>
      <c r="B1" s="3"/>
    </row>
    <row r="2" ht="22.5" customHeight="1" spans="1:2">
      <c r="A2" s="98" t="s">
        <v>2</v>
      </c>
      <c r="B2" s="5" t="s">
        <v>129</v>
      </c>
    </row>
    <row r="3" ht="22.5" customHeight="1" spans="1:2">
      <c r="A3" s="4" t="s">
        <v>1</v>
      </c>
      <c r="B3" s="6">
        <v>1</v>
      </c>
    </row>
    <row r="4" ht="22.5" customHeight="1" spans="1:2">
      <c r="A4" s="14" t="s">
        <v>3</v>
      </c>
      <c r="B4" s="99" t="s">
        <v>130</v>
      </c>
    </row>
    <row r="5" ht="72" customHeight="1" spans="1:2">
      <c r="A5" s="7" t="s">
        <v>7</v>
      </c>
      <c r="B5" s="90" t="s">
        <v>131</v>
      </c>
    </row>
    <row r="6" ht="72" customHeight="1" spans="1:2">
      <c r="A6" s="7" t="s">
        <v>9</v>
      </c>
      <c r="B6" s="8" t="s">
        <v>132</v>
      </c>
    </row>
    <row r="7" ht="22.5" customHeight="1" spans="1:2">
      <c r="A7" s="7" t="s">
        <v>11</v>
      </c>
      <c r="B7" s="9" t="s">
        <v>133</v>
      </c>
    </row>
    <row r="8" ht="22.5" customHeight="1" spans="1:2">
      <c r="A8" s="14" t="s">
        <v>13</v>
      </c>
      <c r="B8" s="96" t="s">
        <v>134</v>
      </c>
    </row>
    <row r="9" ht="72" customHeight="1" spans="1:2">
      <c r="A9" s="11" t="s">
        <v>15</v>
      </c>
      <c r="B9" s="100" t="s">
        <v>135</v>
      </c>
    </row>
    <row r="10" ht="88.5" customHeight="1" spans="1:2">
      <c r="A10" s="11" t="s">
        <v>17</v>
      </c>
      <c r="B10" s="96" t="s">
        <v>136</v>
      </c>
    </row>
    <row r="11" ht="72" customHeight="1" spans="1:2">
      <c r="A11" s="11" t="s">
        <v>19</v>
      </c>
      <c r="B11" s="90" t="s">
        <v>137</v>
      </c>
    </row>
    <row r="12" ht="32" customHeight="1" spans="1:2">
      <c r="A12" s="11" t="s">
        <v>21</v>
      </c>
      <c r="B12" s="8" t="s">
        <v>138</v>
      </c>
    </row>
    <row r="13" ht="22.5" customHeight="1" spans="1:2">
      <c r="A13" s="7" t="s">
        <v>23</v>
      </c>
      <c r="B13" s="32" t="s">
        <v>139</v>
      </c>
    </row>
    <row r="14" ht="22.5" customHeight="1" spans="1:2">
      <c r="A14" s="7" t="s">
        <v>25</v>
      </c>
      <c r="B14" s="8" t="s">
        <v>140</v>
      </c>
    </row>
    <row r="15" ht="39" customHeight="1" spans="1:2">
      <c r="A15" s="14" t="s">
        <v>26</v>
      </c>
      <c r="B15" s="90" t="s">
        <v>141</v>
      </c>
    </row>
    <row r="16" ht="22.5" customHeight="1" spans="1:2">
      <c r="A16" s="21" t="s">
        <v>28</v>
      </c>
      <c r="B16" s="31"/>
    </row>
    <row r="17" ht="22.5" customHeight="1" spans="1:2">
      <c r="A17" s="23"/>
      <c r="B17" s="24"/>
    </row>
    <row r="18" ht="22.5" customHeight="1" spans="1:2">
      <c r="A18" s="25" t="s">
        <v>1</v>
      </c>
      <c r="B18" s="38">
        <v>2</v>
      </c>
    </row>
    <row r="19" ht="22.5" customHeight="1" spans="1:2">
      <c r="A19" s="14" t="s">
        <v>3</v>
      </c>
      <c r="B19" s="99" t="s">
        <v>142</v>
      </c>
    </row>
    <row r="20" ht="72" customHeight="1" spans="1:2">
      <c r="A20" s="7" t="s">
        <v>7</v>
      </c>
      <c r="B20" s="90" t="s">
        <v>131</v>
      </c>
    </row>
    <row r="21" ht="121.5" customHeight="1" spans="1:2">
      <c r="A21" s="7" t="s">
        <v>9</v>
      </c>
      <c r="B21" s="8" t="s">
        <v>143</v>
      </c>
    </row>
    <row r="22" ht="39" customHeight="1" spans="1:2">
      <c r="A22" s="7" t="s">
        <v>11</v>
      </c>
      <c r="B22" s="9" t="s">
        <v>144</v>
      </c>
    </row>
    <row r="23" ht="22.5" customHeight="1" spans="1:2">
      <c r="A23" s="14" t="s">
        <v>13</v>
      </c>
      <c r="B23" s="96" t="s">
        <v>134</v>
      </c>
    </row>
    <row r="24" ht="105" customHeight="1" spans="1:2">
      <c r="A24" s="11" t="s">
        <v>15</v>
      </c>
      <c r="B24" s="100" t="s">
        <v>145</v>
      </c>
    </row>
    <row r="25" ht="72" customHeight="1" spans="1:2">
      <c r="A25" s="11" t="s">
        <v>17</v>
      </c>
      <c r="B25" s="96" t="s">
        <v>146</v>
      </c>
    </row>
    <row r="26" ht="69" customHeight="1" spans="1:2">
      <c r="A26" s="11" t="s">
        <v>19</v>
      </c>
      <c r="B26" s="90" t="s">
        <v>137</v>
      </c>
    </row>
    <row r="27" ht="33" customHeight="1" spans="1:2">
      <c r="A27" s="11" t="s">
        <v>21</v>
      </c>
      <c r="B27" s="8" t="s">
        <v>138</v>
      </c>
    </row>
    <row r="28" ht="22.5" customHeight="1" spans="1:2">
      <c r="A28" s="7" t="s">
        <v>23</v>
      </c>
      <c r="B28" s="32" t="s">
        <v>139</v>
      </c>
    </row>
    <row r="29" ht="22.5" customHeight="1" spans="1:2">
      <c r="A29" s="7" t="s">
        <v>25</v>
      </c>
      <c r="B29" s="8" t="s">
        <v>22</v>
      </c>
    </row>
    <row r="30" ht="39" customHeight="1" spans="1:2">
      <c r="A30" s="14" t="s">
        <v>26</v>
      </c>
      <c r="B30" s="90" t="s">
        <v>141</v>
      </c>
    </row>
    <row r="31" ht="22.5" customHeight="1" spans="1:2">
      <c r="A31" s="21" t="s">
        <v>28</v>
      </c>
      <c r="B31" s="31"/>
    </row>
    <row r="32" ht="22.5" customHeight="1" spans="1:2">
      <c r="A32" s="23"/>
      <c r="B32" s="24"/>
    </row>
    <row r="33" ht="22.5" customHeight="1" spans="1:2">
      <c r="A33" s="25" t="s">
        <v>1</v>
      </c>
      <c r="B33" s="38">
        <v>3</v>
      </c>
    </row>
    <row r="34" ht="22.5" customHeight="1" spans="1:2">
      <c r="A34" s="14" t="s">
        <v>3</v>
      </c>
      <c r="B34" s="99" t="s">
        <v>147</v>
      </c>
    </row>
    <row r="35" ht="72" customHeight="1" spans="1:2">
      <c r="A35" s="7" t="s">
        <v>7</v>
      </c>
      <c r="B35" s="90" t="s">
        <v>148</v>
      </c>
    </row>
    <row r="36" ht="402" customHeight="1" spans="1:2">
      <c r="A36" s="7" t="s">
        <v>9</v>
      </c>
      <c r="B36" s="8" t="s">
        <v>149</v>
      </c>
    </row>
    <row r="37" ht="22.5" customHeight="1" spans="1:2">
      <c r="A37" s="7" t="s">
        <v>11</v>
      </c>
      <c r="B37" s="9" t="s">
        <v>150</v>
      </c>
    </row>
    <row r="38" ht="22.5" customHeight="1" spans="1:2">
      <c r="A38" s="14" t="s">
        <v>13</v>
      </c>
      <c r="B38" s="96" t="s">
        <v>134</v>
      </c>
    </row>
    <row r="39" ht="171" customHeight="1" spans="1:2">
      <c r="A39" s="11" t="s">
        <v>15</v>
      </c>
      <c r="B39" s="100" t="s">
        <v>151</v>
      </c>
    </row>
    <row r="40" ht="72" customHeight="1" spans="1:2">
      <c r="A40" s="11" t="s">
        <v>17</v>
      </c>
      <c r="B40" s="96" t="s">
        <v>152</v>
      </c>
    </row>
    <row r="41" ht="79" customHeight="1" spans="1:2">
      <c r="A41" s="11" t="s">
        <v>19</v>
      </c>
      <c r="B41" s="90" t="s">
        <v>137</v>
      </c>
    </row>
    <row r="42" ht="41" customHeight="1" spans="1:2">
      <c r="A42" s="11" t="s">
        <v>21</v>
      </c>
      <c r="B42" s="8" t="s">
        <v>138</v>
      </c>
    </row>
    <row r="43" ht="22.5" customHeight="1" spans="1:2">
      <c r="A43" s="7" t="s">
        <v>23</v>
      </c>
      <c r="B43" s="32" t="s">
        <v>153</v>
      </c>
    </row>
    <row r="44" ht="22.5" customHeight="1" spans="1:2">
      <c r="A44" s="7" t="s">
        <v>25</v>
      </c>
      <c r="B44" s="8" t="s">
        <v>154</v>
      </c>
    </row>
    <row r="45" ht="39" customHeight="1" spans="1:2">
      <c r="A45" s="14" t="s">
        <v>26</v>
      </c>
      <c r="B45" s="90" t="s">
        <v>141</v>
      </c>
    </row>
    <row r="46" ht="22.5" customHeight="1" spans="1:2">
      <c r="A46" s="21" t="s">
        <v>28</v>
      </c>
      <c r="B46" s="31"/>
    </row>
    <row r="47" ht="22.5" customHeight="1" spans="1:2">
      <c r="A47" s="23"/>
      <c r="B47" s="24"/>
    </row>
    <row r="48" ht="22.5" customHeight="1" spans="1:2">
      <c r="A48" s="25" t="s">
        <v>1</v>
      </c>
      <c r="B48" s="38">
        <v>4</v>
      </c>
    </row>
    <row r="49" ht="22.5" customHeight="1" spans="1:2">
      <c r="A49" s="14" t="s">
        <v>3</v>
      </c>
      <c r="B49" s="99" t="s">
        <v>155</v>
      </c>
    </row>
    <row r="50" ht="39" customHeight="1" spans="1:2">
      <c r="A50" s="7" t="s">
        <v>7</v>
      </c>
      <c r="B50" s="90" t="s">
        <v>156</v>
      </c>
    </row>
    <row r="51" ht="55.5" customHeight="1" spans="1:2">
      <c r="A51" s="7" t="s">
        <v>9</v>
      </c>
      <c r="B51" s="8" t="s">
        <v>157</v>
      </c>
    </row>
    <row r="52" ht="22.5" customHeight="1" spans="1:2">
      <c r="A52" s="7" t="s">
        <v>11</v>
      </c>
      <c r="B52" s="9" t="s">
        <v>158</v>
      </c>
    </row>
    <row r="53" ht="22.5" customHeight="1" spans="1:2">
      <c r="A53" s="14" t="s">
        <v>13</v>
      </c>
      <c r="B53" s="96" t="s">
        <v>159</v>
      </c>
    </row>
    <row r="54" ht="204" customHeight="1" spans="1:2">
      <c r="A54" s="11" t="s">
        <v>15</v>
      </c>
      <c r="B54" s="100" t="s">
        <v>160</v>
      </c>
    </row>
    <row r="55" ht="105" customHeight="1" spans="1:2">
      <c r="A55" s="11" t="s">
        <v>17</v>
      </c>
      <c r="B55" s="96" t="s">
        <v>161</v>
      </c>
    </row>
    <row r="56" ht="71" customHeight="1" spans="1:2">
      <c r="A56" s="11" t="s">
        <v>19</v>
      </c>
      <c r="B56" s="90" t="s">
        <v>137</v>
      </c>
    </row>
    <row r="57" ht="43" customHeight="1" spans="1:2">
      <c r="A57" s="11" t="s">
        <v>21</v>
      </c>
      <c r="B57" s="8" t="s">
        <v>138</v>
      </c>
    </row>
    <row r="58" ht="22.5" customHeight="1" spans="1:2">
      <c r="A58" s="7" t="s">
        <v>23</v>
      </c>
      <c r="B58" s="32" t="s">
        <v>162</v>
      </c>
    </row>
    <row r="59" ht="22.5" customHeight="1" spans="1:2">
      <c r="A59" s="7" t="s">
        <v>25</v>
      </c>
      <c r="B59" s="8" t="s">
        <v>163</v>
      </c>
    </row>
    <row r="60" ht="39" customHeight="1" spans="1:2">
      <c r="A60" s="14" t="s">
        <v>26</v>
      </c>
      <c r="B60" s="90" t="s">
        <v>141</v>
      </c>
    </row>
    <row r="61" ht="22.5" customHeight="1" spans="1:2">
      <c r="A61" s="21" t="s">
        <v>28</v>
      </c>
      <c r="B61" s="31"/>
    </row>
    <row r="62" ht="22.5" customHeight="1" spans="1:2">
      <c r="A62" s="23"/>
      <c r="B62" s="24"/>
    </row>
    <row r="63" ht="22.5" customHeight="1" spans="1:2">
      <c r="A63" s="25" t="s">
        <v>1</v>
      </c>
      <c r="B63" s="38">
        <v>5</v>
      </c>
    </row>
    <row r="64" ht="22.5" customHeight="1" spans="1:2">
      <c r="A64" s="14" t="s">
        <v>3</v>
      </c>
      <c r="B64" s="99" t="s">
        <v>164</v>
      </c>
    </row>
    <row r="65" ht="72" customHeight="1" spans="1:2">
      <c r="A65" s="7" t="s">
        <v>7</v>
      </c>
      <c r="B65" s="90" t="s">
        <v>165</v>
      </c>
    </row>
    <row r="66" ht="55.5" customHeight="1" spans="1:2">
      <c r="A66" s="7" t="s">
        <v>9</v>
      </c>
      <c r="B66" s="8" t="s">
        <v>166</v>
      </c>
    </row>
    <row r="67" ht="39" customHeight="1" spans="1:2">
      <c r="A67" s="7" t="s">
        <v>11</v>
      </c>
      <c r="B67" s="9" t="s">
        <v>167</v>
      </c>
    </row>
    <row r="68" ht="22.5" customHeight="1" spans="1:2">
      <c r="A68" s="14" t="s">
        <v>13</v>
      </c>
      <c r="B68" s="96" t="s">
        <v>168</v>
      </c>
    </row>
    <row r="69" ht="55.5" customHeight="1" spans="1:2">
      <c r="A69" s="11" t="s">
        <v>15</v>
      </c>
      <c r="B69" s="100" t="s">
        <v>169</v>
      </c>
    </row>
    <row r="70" ht="88.5" customHeight="1" spans="1:2">
      <c r="A70" s="11" t="s">
        <v>17</v>
      </c>
      <c r="B70" s="96" t="s">
        <v>170</v>
      </c>
    </row>
    <row r="71" ht="72" customHeight="1" spans="1:2">
      <c r="A71" s="11" t="s">
        <v>19</v>
      </c>
      <c r="B71" s="90" t="s">
        <v>171</v>
      </c>
    </row>
    <row r="72" ht="36" customHeight="1" spans="1:2">
      <c r="A72" s="11" t="s">
        <v>21</v>
      </c>
      <c r="B72" s="8" t="s">
        <v>172</v>
      </c>
    </row>
    <row r="73" ht="22.5" customHeight="1" spans="1:2">
      <c r="A73" s="7" t="s">
        <v>23</v>
      </c>
      <c r="B73" s="32" t="s">
        <v>173</v>
      </c>
    </row>
    <row r="74" ht="39" customHeight="1" spans="1:2">
      <c r="A74" s="7" t="s">
        <v>25</v>
      </c>
      <c r="B74" s="8" t="s">
        <v>174</v>
      </c>
    </row>
    <row r="75" ht="39" customHeight="1" spans="1:2">
      <c r="A75" s="14" t="s">
        <v>26</v>
      </c>
      <c r="B75" s="90" t="s">
        <v>175</v>
      </c>
    </row>
    <row r="76" ht="22.5" customHeight="1" spans="1:2">
      <c r="A76" s="21" t="s">
        <v>28</v>
      </c>
      <c r="B76" s="31"/>
    </row>
    <row r="77" ht="22.5" customHeight="1" spans="1:2">
      <c r="A77" s="77"/>
      <c r="B77" s="77"/>
    </row>
    <row r="78" ht="22.5" customHeight="1" spans="1:2">
      <c r="A78" s="25" t="s">
        <v>1</v>
      </c>
      <c r="B78" s="38">
        <v>6</v>
      </c>
    </row>
    <row r="79" ht="22.5" customHeight="1" spans="1:2">
      <c r="A79" s="14" t="s">
        <v>3</v>
      </c>
      <c r="B79" s="99" t="s">
        <v>176</v>
      </c>
    </row>
    <row r="80" ht="72" customHeight="1" spans="1:2">
      <c r="A80" s="7" t="s">
        <v>7</v>
      </c>
      <c r="B80" s="90" t="s">
        <v>165</v>
      </c>
    </row>
    <row r="81" ht="55.5" customHeight="1" spans="1:2">
      <c r="A81" s="7" t="s">
        <v>9</v>
      </c>
      <c r="B81" s="8" t="s">
        <v>177</v>
      </c>
    </row>
    <row r="82" ht="39" customHeight="1" spans="1:2">
      <c r="A82" s="7" t="s">
        <v>11</v>
      </c>
      <c r="B82" s="9" t="s">
        <v>178</v>
      </c>
    </row>
    <row r="83" ht="22.5" customHeight="1" spans="1:2">
      <c r="A83" s="14" t="s">
        <v>13</v>
      </c>
      <c r="B83" s="96" t="s">
        <v>168</v>
      </c>
    </row>
    <row r="84" ht="55.5" customHeight="1" spans="1:2">
      <c r="A84" s="11" t="s">
        <v>15</v>
      </c>
      <c r="B84" s="100" t="s">
        <v>179</v>
      </c>
    </row>
    <row r="85" ht="88.5" customHeight="1" spans="1:2">
      <c r="A85" s="11" t="s">
        <v>17</v>
      </c>
      <c r="B85" s="96" t="s">
        <v>170</v>
      </c>
    </row>
    <row r="86" ht="71" customHeight="1" spans="1:2">
      <c r="A86" s="11" t="s">
        <v>19</v>
      </c>
      <c r="B86" s="90" t="s">
        <v>171</v>
      </c>
    </row>
    <row r="87" ht="35" customHeight="1" spans="1:2">
      <c r="A87" s="11" t="s">
        <v>21</v>
      </c>
      <c r="B87" s="8" t="s">
        <v>172</v>
      </c>
    </row>
    <row r="88" ht="22.5" customHeight="1" spans="1:2">
      <c r="A88" s="7" t="s">
        <v>23</v>
      </c>
      <c r="B88" s="32" t="s">
        <v>173</v>
      </c>
    </row>
    <row r="89" ht="39" customHeight="1" spans="1:2">
      <c r="A89" s="7" t="s">
        <v>25</v>
      </c>
      <c r="B89" s="8" t="s">
        <v>174</v>
      </c>
    </row>
    <row r="90" ht="39" customHeight="1" spans="1:2">
      <c r="A90" s="14" t="s">
        <v>26</v>
      </c>
      <c r="B90" s="90" t="s">
        <v>175</v>
      </c>
    </row>
    <row r="91" ht="22.5" customHeight="1" spans="1:2">
      <c r="A91" s="21" t="s">
        <v>28</v>
      </c>
      <c r="B91" s="31"/>
    </row>
    <row r="92" ht="22.5" customHeight="1" spans="1:2">
      <c r="A92" s="23"/>
      <c r="B92" s="24"/>
    </row>
    <row r="93" ht="22.5" customHeight="1" spans="1:2">
      <c r="A93" s="25" t="s">
        <v>1</v>
      </c>
      <c r="B93" s="38">
        <v>7</v>
      </c>
    </row>
    <row r="94" ht="22.5" customHeight="1" spans="1:2">
      <c r="A94" s="14" t="s">
        <v>3</v>
      </c>
      <c r="B94" s="99" t="s">
        <v>180</v>
      </c>
    </row>
    <row r="95" ht="72" customHeight="1" spans="1:2">
      <c r="A95" s="7" t="s">
        <v>7</v>
      </c>
      <c r="B95" s="90" t="s">
        <v>181</v>
      </c>
    </row>
    <row r="96" ht="39" customHeight="1" spans="1:2">
      <c r="A96" s="7" t="s">
        <v>9</v>
      </c>
      <c r="B96" s="8" t="s">
        <v>182</v>
      </c>
    </row>
    <row r="97" ht="39" customHeight="1" spans="1:2">
      <c r="A97" s="7" t="s">
        <v>11</v>
      </c>
      <c r="B97" s="9" t="s">
        <v>183</v>
      </c>
    </row>
    <row r="98" ht="22.5" customHeight="1" spans="1:2">
      <c r="A98" s="14" t="s">
        <v>13</v>
      </c>
      <c r="B98" s="96" t="s">
        <v>168</v>
      </c>
    </row>
    <row r="99" ht="55.5" customHeight="1" spans="1:2">
      <c r="A99" s="11" t="s">
        <v>15</v>
      </c>
      <c r="B99" s="100" t="s">
        <v>184</v>
      </c>
    </row>
    <row r="100" ht="88.5" customHeight="1" spans="1:2">
      <c r="A100" s="11" t="s">
        <v>17</v>
      </c>
      <c r="B100" s="96" t="s">
        <v>185</v>
      </c>
    </row>
    <row r="101" ht="70" customHeight="1" spans="1:2">
      <c r="A101" s="11" t="s">
        <v>19</v>
      </c>
      <c r="B101" s="101" t="s">
        <v>186</v>
      </c>
    </row>
    <row r="102" ht="39" customHeight="1" spans="1:2">
      <c r="A102" s="11" t="s">
        <v>21</v>
      </c>
      <c r="B102" s="8" t="s">
        <v>172</v>
      </c>
    </row>
    <row r="103" ht="22.5" customHeight="1" spans="1:2">
      <c r="A103" s="7" t="s">
        <v>23</v>
      </c>
      <c r="B103" s="32" t="s">
        <v>187</v>
      </c>
    </row>
    <row r="104" ht="39" customHeight="1" spans="1:2">
      <c r="A104" s="7" t="s">
        <v>25</v>
      </c>
      <c r="B104" s="8" t="s">
        <v>174</v>
      </c>
    </row>
    <row r="105" ht="39" customHeight="1" spans="1:2">
      <c r="A105" s="14" t="s">
        <v>26</v>
      </c>
      <c r="B105" s="90" t="s">
        <v>175</v>
      </c>
    </row>
    <row r="106" ht="22.5" customHeight="1" spans="1:2">
      <c r="A106" s="21" t="s">
        <v>28</v>
      </c>
      <c r="B106" s="31"/>
    </row>
    <row r="107" ht="22.5" customHeight="1" spans="1:2">
      <c r="A107" s="102"/>
      <c r="B107" s="102"/>
    </row>
    <row r="108" ht="22.5" customHeight="1" spans="1:2">
      <c r="A108" s="25" t="s">
        <v>1</v>
      </c>
      <c r="B108" s="38">
        <v>8</v>
      </c>
    </row>
    <row r="109" ht="22.5" customHeight="1" spans="1:2">
      <c r="A109" s="14" t="s">
        <v>3</v>
      </c>
      <c r="B109" s="99" t="s">
        <v>188</v>
      </c>
    </row>
    <row r="110" ht="106" customHeight="1" spans="1:2">
      <c r="A110" s="7" t="s">
        <v>7</v>
      </c>
      <c r="B110" s="90" t="s">
        <v>189</v>
      </c>
    </row>
    <row r="111" ht="55.5" customHeight="1" spans="1:2">
      <c r="A111" s="7" t="s">
        <v>9</v>
      </c>
      <c r="B111" s="8" t="s">
        <v>190</v>
      </c>
    </row>
    <row r="112" ht="134" customHeight="1" spans="1:2">
      <c r="A112" s="7" t="s">
        <v>11</v>
      </c>
      <c r="B112" s="9" t="s">
        <v>191</v>
      </c>
    </row>
    <row r="113" ht="22.5" customHeight="1" spans="1:2">
      <c r="A113" s="14" t="s">
        <v>13</v>
      </c>
      <c r="B113" s="96" t="s">
        <v>192</v>
      </c>
    </row>
    <row r="114" ht="60" customHeight="1" spans="1:2">
      <c r="A114" s="11" t="s">
        <v>15</v>
      </c>
      <c r="B114" s="100" t="s">
        <v>193</v>
      </c>
    </row>
    <row r="115" ht="147" customHeight="1" spans="1:2">
      <c r="A115" s="11" t="s">
        <v>17</v>
      </c>
      <c r="B115" s="96" t="s">
        <v>194</v>
      </c>
    </row>
    <row r="116" ht="67" customHeight="1" spans="1:2">
      <c r="A116" s="11" t="s">
        <v>19</v>
      </c>
      <c r="B116" s="90" t="s">
        <v>195</v>
      </c>
    </row>
    <row r="117" ht="39" customHeight="1" spans="1:2">
      <c r="A117" s="11" t="s">
        <v>21</v>
      </c>
      <c r="B117" s="8" t="s">
        <v>196</v>
      </c>
    </row>
    <row r="118" ht="22.5" customHeight="1" spans="1:2">
      <c r="A118" s="7" t="s">
        <v>23</v>
      </c>
      <c r="B118" s="32" t="s">
        <v>173</v>
      </c>
    </row>
    <row r="119" ht="39" customHeight="1" spans="1:2">
      <c r="A119" s="7" t="s">
        <v>25</v>
      </c>
      <c r="B119" s="8" t="s">
        <v>197</v>
      </c>
    </row>
    <row r="120" ht="39" customHeight="1" spans="1:2">
      <c r="A120" s="14" t="s">
        <v>26</v>
      </c>
      <c r="B120" s="90" t="s">
        <v>198</v>
      </c>
    </row>
    <row r="121" ht="22.5" customHeight="1" spans="1:2">
      <c r="A121" s="103" t="s">
        <v>28</v>
      </c>
      <c r="B121" s="104"/>
    </row>
    <row r="123" ht="24" customHeight="1" spans="1:2">
      <c r="A123" s="11" t="s">
        <v>1</v>
      </c>
      <c r="B123" s="18">
        <v>9</v>
      </c>
    </row>
    <row r="124" ht="22" customHeight="1" spans="1:2">
      <c r="A124" s="11" t="s">
        <v>3</v>
      </c>
      <c r="B124" s="20" t="s">
        <v>199</v>
      </c>
    </row>
    <row r="125" ht="55" customHeight="1" spans="1:2">
      <c r="A125" s="11" t="s">
        <v>7</v>
      </c>
      <c r="B125" s="20" t="s">
        <v>200</v>
      </c>
    </row>
    <row r="126" ht="79" customHeight="1" spans="1:2">
      <c r="A126" s="11" t="s">
        <v>9</v>
      </c>
      <c r="B126" s="96" t="s">
        <v>201</v>
      </c>
    </row>
    <row r="127" ht="18" customHeight="1" spans="1:2">
      <c r="A127" s="11" t="s">
        <v>11</v>
      </c>
      <c r="B127" s="20" t="s">
        <v>202</v>
      </c>
    </row>
    <row r="128" ht="23" customHeight="1" spans="1:2">
      <c r="A128" s="11" t="s">
        <v>13</v>
      </c>
      <c r="B128" s="19" t="s">
        <v>203</v>
      </c>
    </row>
    <row r="129" ht="49.5" spans="1:2">
      <c r="A129" s="11" t="s">
        <v>15</v>
      </c>
      <c r="B129" s="20" t="s">
        <v>204</v>
      </c>
    </row>
    <row r="130" ht="33" spans="1:2">
      <c r="A130" s="11" t="s">
        <v>17</v>
      </c>
      <c r="B130" s="19" t="s">
        <v>205</v>
      </c>
    </row>
    <row r="131" ht="66" spans="1:2">
      <c r="A131" s="11" t="s">
        <v>19</v>
      </c>
      <c r="B131" s="20" t="s">
        <v>206</v>
      </c>
    </row>
    <row r="132" ht="33" spans="1:2">
      <c r="A132" s="11" t="s">
        <v>21</v>
      </c>
      <c r="B132" s="19" t="s">
        <v>138</v>
      </c>
    </row>
    <row r="133" ht="21" customHeight="1" spans="1:2">
      <c r="A133" s="11" t="s">
        <v>23</v>
      </c>
      <c r="B133" s="20" t="s">
        <v>207</v>
      </c>
    </row>
    <row r="134" ht="23" customHeight="1" spans="1:2">
      <c r="A134" s="11" t="s">
        <v>25</v>
      </c>
      <c r="B134" s="19" t="s">
        <v>163</v>
      </c>
    </row>
    <row r="135" ht="35" customHeight="1" spans="1:2">
      <c r="A135" s="11" t="s">
        <v>26</v>
      </c>
      <c r="B135" s="20" t="s">
        <v>141</v>
      </c>
    </row>
    <row r="136" ht="24" customHeight="1" spans="1:2">
      <c r="A136" s="45" t="s">
        <v>28</v>
      </c>
      <c r="B136" s="22"/>
    </row>
  </sheetData>
  <sheetProtection formatCells="0" formatColumns="0" formatRows="0" insertRows="0" insertColumns="0" insertHyperlinks="0" deleteColumns="0" deleteRows="0" sort="0" autoFilter="0" pivotTables="0"/>
  <mergeCells count="8">
    <mergeCell ref="A1:B1"/>
    <mergeCell ref="A17:B17"/>
    <mergeCell ref="A32:B32"/>
    <mergeCell ref="A47:B47"/>
    <mergeCell ref="A62:B62"/>
    <mergeCell ref="A77:B77"/>
    <mergeCell ref="A92:B92"/>
    <mergeCell ref="A107:B107"/>
  </mergeCells>
  <dataValidations count="1">
    <dataValidation type="list" allowBlank="1" showInputMessage="1" showErrorMessage="1" sqref="B133">
      <formula1>"人才培养,市场监督,创业扶持,产业发展,财政金融,减税降费,科技创新,外资外贸,其他"</formula1>
    </dataValidation>
  </dataValidations>
  <hyperlinks>
    <hyperlink ref="B14" r:id="rId1" display="https://www.km.gov.cn/c/2014-12-30/3769198.shtml"/>
    <hyperlink ref="B44" r:id="rId2" display="https://mzj.km.gov.cn/c/2020-11-12/3851020.shtml" tooltip="https://mzj.km.gov.cn/c/2020-11-12/3851020.shtml"/>
    <hyperlink ref="B59" r:id="rId3" display="https://www.km.gov.cn/c/2019-03-29/3454980.shtml"/>
    <hyperlink ref="B74" r:id="rId4" display="https://mzj.km.gov.cn/c/2016-11-25/3741384.shtml&#10;https://mzj.km.gov.cn/c/2023-01-04/4878654.shtml"/>
    <hyperlink ref="B89" r:id="rId5" display="https://mzj.km.gov.cn/c/2016-11-25/3741384.shtml&#10;https://mzj.km.gov.cn/c/2023-01-04/4878654.shtml"/>
    <hyperlink ref="B104" r:id="rId6" display="https://mzj.km.gov.cn/c/2016-11-25/3741384.shtml&#10;https://mzj.km.gov.cn/c/2023-01-04/4878654.shtml"/>
    <hyperlink ref="B119" r:id="rId7" display="https://www.yn.gov.cn/ztgg/lqhm/hmzc/shbz/202203/t20220304_237571.html"/>
  </hyperlinks>
  <pageMargins left="0.75" right="0.75" top="1" bottom="1" header="0.5" footer="0.5"/>
  <pageSetup paperSize="9" orientation="portrait"/>
  <headerFooter/>
  <rowBreaks count="7" manualBreakCount="7">
    <brk id="17" max="16383" man="1"/>
    <brk id="32" max="16383" man="1"/>
    <brk id="47" max="16383" man="1"/>
    <brk id="62" max="16383" man="1"/>
    <brk id="77" max="16383" man="1"/>
    <brk id="92" max="16383" man="1"/>
    <brk id="107" max="16383" man="1"/>
  </rowBreak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B31"/>
  <sheetViews>
    <sheetView view="pageBreakPreview" zoomScaleNormal="62" topLeftCell="A24" workbookViewId="0">
      <selection activeCell="A18" sqref="A18:B31"/>
    </sheetView>
  </sheetViews>
  <sheetFormatPr defaultColWidth="9" defaultRowHeight="13.5" outlineLevelCol="1"/>
  <cols>
    <col min="1" max="1" width="16.675" customWidth="1"/>
    <col min="2" max="2" width="50.625" style="1" customWidth="1"/>
  </cols>
  <sheetData>
    <row r="1" ht="28.5" customHeight="1" spans="1:2">
      <c r="A1" s="2" t="str">
        <f>HYPERLINK("#目录!A1","昆明市市级部门惠企政策兑现事项清单（点击返回目录）")</f>
        <v>昆明市市级部门惠企政策兑现事项清单（点击返回目录）</v>
      </c>
      <c r="B1" s="3"/>
    </row>
    <row r="2" ht="22.5" customHeight="1" spans="1:2">
      <c r="A2" s="4" t="s">
        <v>2</v>
      </c>
      <c r="B2" s="5" t="s">
        <v>208</v>
      </c>
    </row>
    <row r="3" ht="22.5" customHeight="1" spans="1:2">
      <c r="A3" s="4" t="s">
        <v>1</v>
      </c>
      <c r="B3" s="6">
        <v>1</v>
      </c>
    </row>
    <row r="4" ht="22.5" customHeight="1" spans="1:2">
      <c r="A4" s="7" t="s">
        <v>3</v>
      </c>
      <c r="B4" s="8" t="s">
        <v>209</v>
      </c>
    </row>
    <row r="5" ht="96" customHeight="1" spans="1:2">
      <c r="A5" s="7" t="s">
        <v>7</v>
      </c>
      <c r="B5" s="88" t="s">
        <v>210</v>
      </c>
    </row>
    <row r="6" ht="76" customHeight="1" spans="1:2">
      <c r="A6" s="7" t="s">
        <v>9</v>
      </c>
      <c r="B6" s="89" t="s">
        <v>211</v>
      </c>
    </row>
    <row r="7" ht="22.5" customHeight="1" spans="1:2">
      <c r="A7" s="7" t="s">
        <v>11</v>
      </c>
      <c r="B7" s="90" t="s">
        <v>212</v>
      </c>
    </row>
    <row r="8" ht="22.5" customHeight="1" spans="1:2">
      <c r="A8" s="7" t="s">
        <v>13</v>
      </c>
      <c r="B8" s="91" t="s">
        <v>213</v>
      </c>
    </row>
    <row r="9" ht="300" customHeight="1" spans="1:2">
      <c r="A9" s="11" t="s">
        <v>15</v>
      </c>
      <c r="B9" s="88" t="s">
        <v>214</v>
      </c>
    </row>
    <row r="10" ht="164" customHeight="1" spans="1:2">
      <c r="A10" s="11" t="s">
        <v>17</v>
      </c>
      <c r="B10" s="91" t="s">
        <v>215</v>
      </c>
    </row>
    <row r="11" ht="72" customHeight="1" spans="1:2">
      <c r="A11" s="11" t="s">
        <v>19</v>
      </c>
      <c r="B11" s="88" t="s">
        <v>216</v>
      </c>
    </row>
    <row r="12" ht="30" customHeight="1" spans="1:2">
      <c r="A12" s="11" t="s">
        <v>21</v>
      </c>
      <c r="B12" s="89" t="s">
        <v>217</v>
      </c>
    </row>
    <row r="13" ht="22.5" customHeight="1" spans="1:2">
      <c r="A13" s="7" t="s">
        <v>23</v>
      </c>
      <c r="B13" s="90" t="s">
        <v>218</v>
      </c>
    </row>
    <row r="14" ht="22.5" customHeight="1" spans="1:2">
      <c r="A14" s="7" t="s">
        <v>25</v>
      </c>
      <c r="B14" s="8" t="s">
        <v>219</v>
      </c>
    </row>
    <row r="15" ht="39" customHeight="1" spans="1:2">
      <c r="A15" s="14" t="s">
        <v>26</v>
      </c>
      <c r="B15" s="90" t="s">
        <v>220</v>
      </c>
    </row>
    <row r="16" ht="22.5" customHeight="1" spans="1:2">
      <c r="A16" s="21" t="s">
        <v>28</v>
      </c>
      <c r="B16" s="92"/>
    </row>
    <row r="17" ht="22.5" customHeight="1" spans="1:2">
      <c r="A17" s="93"/>
      <c r="B17" s="94"/>
    </row>
    <row r="18" ht="22.5" customHeight="1" spans="1:2">
      <c r="A18" s="4" t="s">
        <v>1</v>
      </c>
      <c r="B18" s="95">
        <v>2</v>
      </c>
    </row>
    <row r="19" ht="22.5" customHeight="1" spans="1:2">
      <c r="A19" s="7" t="s">
        <v>3</v>
      </c>
      <c r="B19" s="89" t="s">
        <v>221</v>
      </c>
    </row>
    <row r="20" ht="39" customHeight="1" spans="1:2">
      <c r="A20" s="7" t="s">
        <v>7</v>
      </c>
      <c r="B20" s="90" t="s">
        <v>222</v>
      </c>
    </row>
    <row r="21" ht="94" customHeight="1" spans="1:2">
      <c r="A21" s="7" t="s">
        <v>9</v>
      </c>
      <c r="B21" s="89" t="s">
        <v>223</v>
      </c>
    </row>
    <row r="22" ht="39" customHeight="1" spans="1:2">
      <c r="A22" s="7" t="s">
        <v>11</v>
      </c>
      <c r="B22" s="90" t="s">
        <v>224</v>
      </c>
    </row>
    <row r="23" ht="22.5" customHeight="1" spans="1:2">
      <c r="A23" s="7" t="s">
        <v>13</v>
      </c>
      <c r="B23" s="96" t="s">
        <v>225</v>
      </c>
    </row>
    <row r="24" ht="195" customHeight="1" spans="1:2">
      <c r="A24" s="11" t="s">
        <v>15</v>
      </c>
      <c r="B24" s="90" t="s">
        <v>226</v>
      </c>
    </row>
    <row r="25" ht="238" customHeight="1" spans="1:2">
      <c r="A25" s="11" t="s">
        <v>17</v>
      </c>
      <c r="B25" s="96" t="s">
        <v>227</v>
      </c>
    </row>
    <row r="26" ht="76" customHeight="1" spans="1:2">
      <c r="A26" s="11" t="s">
        <v>19</v>
      </c>
      <c r="B26" s="90" t="s">
        <v>228</v>
      </c>
    </row>
    <row r="27" ht="36" customHeight="1" spans="1:2">
      <c r="A27" s="11" t="s">
        <v>21</v>
      </c>
      <c r="B27" s="89" t="s">
        <v>229</v>
      </c>
    </row>
    <row r="28" ht="22.5" customHeight="1" spans="1:2">
      <c r="A28" s="7" t="s">
        <v>23</v>
      </c>
      <c r="B28" s="90" t="s">
        <v>62</v>
      </c>
    </row>
    <row r="29" ht="22.5" customHeight="1" spans="1:2">
      <c r="A29" s="7" t="s">
        <v>25</v>
      </c>
      <c r="B29" s="89" t="s">
        <v>230</v>
      </c>
    </row>
    <row r="30" ht="39" customHeight="1" spans="1:2">
      <c r="A30" s="14" t="s">
        <v>26</v>
      </c>
      <c r="B30" s="97" t="s">
        <v>231</v>
      </c>
    </row>
    <row r="31" ht="22.5" customHeight="1" spans="1:2">
      <c r="A31" s="16" t="s">
        <v>28</v>
      </c>
      <c r="B31" s="17"/>
    </row>
  </sheetData>
  <sheetProtection formatCells="0" formatColumns="0" formatRows="0" insertRows="0" insertColumns="0" insertHyperlinks="0" deleteColumns="0" deleteRows="0" sort="0" autoFilter="0" pivotTables="0"/>
  <mergeCells count="2">
    <mergeCell ref="A1:B1"/>
    <mergeCell ref="A17:B17"/>
  </mergeCells>
  <dataValidations count="1">
    <dataValidation type="list" allowBlank="1" showInputMessage="1" showErrorMessage="1" sqref="B13 B28">
      <formula1>"创业扶持类政策,人才培养类政策,财政金融类政策,外资外贸类政策,市场监督类政策,产业发展类政策,投资信贷类政策,科技创新类政策,减税降费类政策,其他"</formula1>
    </dataValidation>
  </dataValidations>
  <hyperlinks>
    <hyperlink ref="B14" r:id="rId1" display="https://mp.weixin.qq.com/s/4TLlquRPHYJG7bzrufSi8w"/>
    <hyperlink ref="B29" r:id="rId2" display="https://rsj.km.gov.cn/" tooltip="https://rsj.km.gov.cn/"/>
  </hyperlinks>
  <pageMargins left="0.75" right="0.75" top="1" bottom="1" header="0.5" footer="0.5"/>
  <pageSetup paperSize="9" orientation="portrait"/>
  <headerFooter/>
  <rowBreaks count="1" manualBreakCount="1">
    <brk id="17" max="16383" man="1"/>
  </rowBreak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31"/>
  <sheetViews>
    <sheetView view="pageBreakPreview" zoomScaleNormal="62" topLeftCell="A18" workbookViewId="0">
      <selection activeCell="A18" sqref="A18:B31"/>
    </sheetView>
  </sheetViews>
  <sheetFormatPr defaultColWidth="9" defaultRowHeight="13.5" outlineLevelCol="1"/>
  <cols>
    <col min="1" max="1" width="16.675" customWidth="1"/>
    <col min="2" max="2" width="50.625" style="1" customWidth="1"/>
  </cols>
  <sheetData>
    <row r="1" ht="28.5" customHeight="1" spans="1:2">
      <c r="A1" s="2" t="str">
        <f>HYPERLINK("#目录!A1","昆明市市级部门惠企政策兑现事项清单（点击返回目录）")</f>
        <v>昆明市市级部门惠企政策兑现事项清单（点击返回目录）</v>
      </c>
      <c r="B1" s="3"/>
    </row>
    <row r="2" ht="22.5" customHeight="1" spans="1:2">
      <c r="A2" s="4" t="s">
        <v>2</v>
      </c>
      <c r="B2" s="5" t="s">
        <v>232</v>
      </c>
    </row>
    <row r="3" ht="22.5" customHeight="1" spans="1:2">
      <c r="A3" s="4" t="s">
        <v>1</v>
      </c>
      <c r="B3" s="6">
        <v>1</v>
      </c>
    </row>
    <row r="4" ht="39" customHeight="1" spans="1:2">
      <c r="A4" s="7" t="s">
        <v>3</v>
      </c>
      <c r="B4" s="8" t="s">
        <v>233</v>
      </c>
    </row>
    <row r="5" ht="39" customHeight="1" spans="1:2">
      <c r="A5" s="7" t="s">
        <v>7</v>
      </c>
      <c r="B5" s="9" t="s">
        <v>234</v>
      </c>
    </row>
    <row r="6" ht="72" customHeight="1" spans="1:2">
      <c r="A6" s="7" t="s">
        <v>9</v>
      </c>
      <c r="B6" s="8" t="s">
        <v>235</v>
      </c>
    </row>
    <row r="7" ht="88.5" customHeight="1" spans="1:2">
      <c r="A7" s="7" t="s">
        <v>11</v>
      </c>
      <c r="B7" s="9" t="s">
        <v>236</v>
      </c>
    </row>
    <row r="8" ht="22.5" customHeight="1" spans="1:2">
      <c r="A8" s="7" t="s">
        <v>13</v>
      </c>
      <c r="B8" s="10" t="s">
        <v>119</v>
      </c>
    </row>
    <row r="9" ht="81" customHeight="1" spans="1:2">
      <c r="A9" s="11" t="s">
        <v>15</v>
      </c>
      <c r="B9" s="9" t="s">
        <v>235</v>
      </c>
    </row>
    <row r="10" ht="312" customHeight="1" spans="1:2">
      <c r="A10" s="11" t="s">
        <v>17</v>
      </c>
      <c r="B10" s="10" t="s">
        <v>237</v>
      </c>
    </row>
    <row r="11" ht="75" customHeight="1" spans="1:2">
      <c r="A11" s="11" t="s">
        <v>19</v>
      </c>
      <c r="B11" s="9" t="s">
        <v>238</v>
      </c>
    </row>
    <row r="12" ht="37" customHeight="1" spans="1:2">
      <c r="A12" s="11" t="s">
        <v>21</v>
      </c>
      <c r="B12" s="8" t="s">
        <v>239</v>
      </c>
    </row>
    <row r="13" ht="22.5" customHeight="1" spans="1:2">
      <c r="A13" s="7" t="s">
        <v>23</v>
      </c>
      <c r="B13" s="9" t="s">
        <v>240</v>
      </c>
    </row>
    <row r="14" ht="22.5" customHeight="1" spans="1:2">
      <c r="A14" s="7" t="s">
        <v>25</v>
      </c>
      <c r="B14" s="8" t="s">
        <v>241</v>
      </c>
    </row>
    <row r="15" ht="39" customHeight="1" spans="1:2">
      <c r="A15" s="14" t="s">
        <v>26</v>
      </c>
      <c r="B15" s="32" t="s">
        <v>242</v>
      </c>
    </row>
    <row r="16" ht="22.5" customHeight="1" spans="1:2">
      <c r="A16" s="21" t="s">
        <v>28</v>
      </c>
      <c r="B16" s="31"/>
    </row>
    <row r="17" ht="22.5" customHeight="1" spans="1:2">
      <c r="A17" s="77"/>
      <c r="B17" s="77"/>
    </row>
    <row r="18" ht="22.5" customHeight="1" spans="1:2">
      <c r="A18" s="25" t="s">
        <v>1</v>
      </c>
      <c r="B18" s="38">
        <v>2</v>
      </c>
    </row>
    <row r="19" ht="39" customHeight="1" spans="1:2">
      <c r="A19" s="7" t="s">
        <v>3</v>
      </c>
      <c r="B19" s="8" t="s">
        <v>243</v>
      </c>
    </row>
    <row r="20" ht="39" customHeight="1" spans="1:2">
      <c r="A20" s="7" t="s">
        <v>7</v>
      </c>
      <c r="B20" s="9" t="s">
        <v>244</v>
      </c>
    </row>
    <row r="21" ht="72" customHeight="1" spans="1:2">
      <c r="A21" s="7" t="s">
        <v>9</v>
      </c>
      <c r="B21" s="8" t="s">
        <v>245</v>
      </c>
    </row>
    <row r="22" ht="22.5" customHeight="1" spans="1:2">
      <c r="A22" s="7" t="s">
        <v>11</v>
      </c>
      <c r="B22" s="9" t="s">
        <v>246</v>
      </c>
    </row>
    <row r="23" ht="22.5" customHeight="1" spans="1:2">
      <c r="A23" s="7" t="s">
        <v>13</v>
      </c>
      <c r="B23" s="10" t="s">
        <v>119</v>
      </c>
    </row>
    <row r="24" ht="51" customHeight="1" spans="1:2">
      <c r="A24" s="11" t="s">
        <v>15</v>
      </c>
      <c r="B24" s="9" t="s">
        <v>247</v>
      </c>
    </row>
    <row r="25" ht="162" customHeight="1" spans="1:2">
      <c r="A25" s="11" t="s">
        <v>17</v>
      </c>
      <c r="B25" s="10" t="s">
        <v>248</v>
      </c>
    </row>
    <row r="26" ht="77" customHeight="1" spans="1:2">
      <c r="A26" s="11" t="s">
        <v>19</v>
      </c>
      <c r="B26" s="9" t="s">
        <v>238</v>
      </c>
    </row>
    <row r="27" ht="35" customHeight="1" spans="1:2">
      <c r="A27" s="11" t="s">
        <v>21</v>
      </c>
      <c r="B27" s="8" t="s">
        <v>239</v>
      </c>
    </row>
    <row r="28" ht="22.5" customHeight="1" spans="1:2">
      <c r="A28" s="7" t="s">
        <v>23</v>
      </c>
      <c r="B28" s="9" t="s">
        <v>240</v>
      </c>
    </row>
    <row r="29" ht="22.5" customHeight="1" spans="1:2">
      <c r="A29" s="7" t="s">
        <v>25</v>
      </c>
      <c r="B29" s="8" t="s">
        <v>241</v>
      </c>
    </row>
    <row r="30" ht="39" customHeight="1" spans="1:2">
      <c r="A30" s="14" t="s">
        <v>26</v>
      </c>
      <c r="B30" s="87" t="s">
        <v>249</v>
      </c>
    </row>
    <row r="31" ht="22.5" customHeight="1" spans="1:2">
      <c r="A31" s="16" t="s">
        <v>28</v>
      </c>
      <c r="B31" s="17"/>
    </row>
  </sheetData>
  <sheetProtection formatCells="0" formatColumns="0" formatRows="0" insertRows="0" insertColumns="0" insertHyperlinks="0" deleteColumns="0" deleteRows="0" sort="0" autoFilter="0" pivotTables="0"/>
  <mergeCells count="2">
    <mergeCell ref="A1:B1"/>
    <mergeCell ref="A17:B17"/>
  </mergeCells>
  <pageMargins left="0.75" right="0.75" top="1" bottom="1" header="0.5" footer="0.5"/>
  <pageSetup paperSize="9" orientation="portrait"/>
  <headerFooter/>
  <rowBreaks count="1" manualBreakCount="1">
    <brk id="17" max="16383" man="1"/>
  </rowBreaks>
</worksheet>
</file>

<file path=docProps/app.xml><?xml version="1.0" encoding="utf-8"?>
<Properties xmlns="http://schemas.openxmlformats.org/officeDocument/2006/extended-properties" xmlns:vt="http://schemas.openxmlformats.org/officeDocument/2006/docPropsVTypes">
  <Company>昆明市直属党政机关单位</Company>
  <Application>WPS Office WWO_wpscloud_20250319220634-bbde9b6bd9</Application>
  <HeadingPairs>
    <vt:vector size="2" baseType="variant">
      <vt:variant>
        <vt:lpstr>工作表</vt:lpstr>
      </vt:variant>
      <vt:variant>
        <vt:i4>26</vt:i4>
      </vt:variant>
    </vt:vector>
  </HeadingPairs>
  <TitlesOfParts>
    <vt:vector size="26" baseType="lpstr">
      <vt:lpstr>目录</vt:lpstr>
      <vt:lpstr>市委人才办</vt:lpstr>
      <vt:lpstr>市发展改革委</vt:lpstr>
      <vt:lpstr>市教育体育局</vt:lpstr>
      <vt:lpstr>市科技局</vt:lpstr>
      <vt:lpstr>市公安局</vt:lpstr>
      <vt:lpstr>市民政局</vt:lpstr>
      <vt:lpstr>市人力资源社会保障局</vt:lpstr>
      <vt:lpstr>市自然资源规划局</vt:lpstr>
      <vt:lpstr>市生态环境局</vt:lpstr>
      <vt:lpstr>市农业农村局</vt:lpstr>
      <vt:lpstr>市商务局</vt:lpstr>
      <vt:lpstr>市卫生健康委</vt:lpstr>
      <vt:lpstr>市消防救援局</vt:lpstr>
      <vt:lpstr>市国动办</vt:lpstr>
      <vt:lpstr>市医保局</vt:lpstr>
      <vt:lpstr>市政务服务局</vt:lpstr>
      <vt:lpstr>市数据局</vt:lpstr>
      <vt:lpstr>昆明仲裁委办</vt:lpstr>
      <vt:lpstr>市住房公积金中心</vt:lpstr>
      <vt:lpstr>市总工会</vt:lpstr>
      <vt:lpstr>团市委</vt:lpstr>
      <vt:lpstr>国家税务总局昆明市税务局</vt:lpstr>
      <vt:lpstr>市邮政管理局</vt:lpstr>
      <vt:lpstr>昆明供电局</vt:lpstr>
      <vt:lpstr>昆明水务集团</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PBS</dc:creator>
  <cp:lastModifiedBy>符号</cp:lastModifiedBy>
  <dcterms:created xsi:type="dcterms:W3CDTF">2025-03-31T03:11:00Z</dcterms:created>
  <dcterms:modified xsi:type="dcterms:W3CDTF">2026-07-13T09:05:53Z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5E4024862D574E6E8B086CBA88269821_13</vt:lpwstr>
  </property>
  <property fmtid="{D5CDD505-2E9C-101B-9397-08002B2CF9AE}" pid="3" name="KSOProductBuildVer">
    <vt:lpwstr>2052-12.1.0.26895</vt:lpwstr>
  </property>
  <property fmtid="{D5CDD505-2E9C-101B-9397-08002B2CF9AE}" pid="4" name="CalculationRule">
    <vt:i4>0</vt:i4>
  </property>
</Properties>
</file>