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一般公共预算收入执行情况表" sheetId="1" r:id="rId1"/>
    <sheet name="一般公共预算支出执行情况表" sheetId="3" r:id="rId2"/>
    <sheet name="政府性基金预算收入执行情况表" sheetId="4" r:id="rId3"/>
    <sheet name="政府性基金预算支出执行情况表" sheetId="5" r:id="rId4"/>
    <sheet name="国有资本经营预算收入执行情况表" sheetId="6" r:id="rId5"/>
    <sheet name="国有资本经营预算支出执行情况表" sheetId="7" r:id="rId6"/>
    <sheet name="Sheet2" sheetId="2" r:id="rId7"/>
  </sheets>
  <definedNames>
    <definedName name="_xlnm.Print_Titles" localSheetId="0">一般公共预算收入执行情况表!$1:$4</definedName>
    <definedName name="_xlnm.Print_Titles" localSheetId="1">一般公共预算支出执行情况表!$1:$4</definedName>
    <definedName name="_xlnm.Print_Titles" localSheetId="2">政府性基金预算收入执行情况表!$1:$4</definedName>
    <definedName name="_xlnm.Print_Titles" localSheetId="3">政府性基金预算支出执行情况表!$1:$4</definedName>
    <definedName name="_xlnm.Print_Titles" localSheetId="4">国有资本经营预算收入执行情况表!$1:$4</definedName>
    <definedName name="_xlnm.Print_Area" localSheetId="1">一般公共预算支出执行情况表!$A$1:$F$28</definedName>
    <definedName name="_xlnm.Print_Area" localSheetId="3">政府性基金预算支出执行情况表!$A$1:$F$17</definedName>
    <definedName name="_xlnm.Print_Area" localSheetId="0">一般公共预算收入执行情况表!$A$1:$F$28</definedName>
  </definedNames>
  <calcPr calcId="144525"/>
</workbook>
</file>

<file path=xl/sharedStrings.xml><?xml version="1.0" encoding="utf-8"?>
<sst xmlns="http://schemas.openxmlformats.org/spreadsheetml/2006/main" count="164" uniqueCount="95">
  <si>
    <t>附表1</t>
  </si>
  <si>
    <t>官渡区2026年上半年一般公共预算收入执行情况表</t>
  </si>
  <si>
    <t>单位：万元</t>
  </si>
  <si>
    <r>
      <rPr>
        <sz val="11"/>
        <rFont val="黑体"/>
        <charset val="134"/>
      </rPr>
      <t>预</t>
    </r>
    <r>
      <rPr>
        <sz val="11"/>
        <rFont val="黑体"/>
        <charset val="0"/>
      </rPr>
      <t xml:space="preserve">  </t>
    </r>
    <r>
      <rPr>
        <sz val="11"/>
        <rFont val="黑体"/>
        <charset val="134"/>
      </rPr>
      <t>算</t>
    </r>
    <r>
      <rPr>
        <sz val="11"/>
        <rFont val="黑体"/>
        <charset val="0"/>
      </rPr>
      <t xml:space="preserve">  </t>
    </r>
    <r>
      <rPr>
        <sz val="11"/>
        <rFont val="黑体"/>
        <charset val="134"/>
      </rPr>
      <t>科</t>
    </r>
    <r>
      <rPr>
        <sz val="11"/>
        <rFont val="黑体"/>
        <charset val="0"/>
      </rPr>
      <t xml:space="preserve">  </t>
    </r>
    <r>
      <rPr>
        <sz val="11"/>
        <rFont val="黑体"/>
        <charset val="134"/>
      </rPr>
      <t>目</t>
    </r>
  </si>
  <si>
    <t>年初预算数</t>
  </si>
  <si>
    <t>累计完成数</t>
  </si>
  <si>
    <t>执行进度%</t>
  </si>
  <si>
    <t>去年同期数</t>
  </si>
  <si>
    <t>较上年同期增长％</t>
  </si>
  <si>
    <t>一、增值税</t>
  </si>
  <si>
    <t>二、企业所得税</t>
  </si>
  <si>
    <t>三、个人所得税</t>
  </si>
  <si>
    <t>四、资源税</t>
  </si>
  <si>
    <t>五、城市维护建设税</t>
  </si>
  <si>
    <t>六、房产税</t>
  </si>
  <si>
    <t>七、印花税</t>
  </si>
  <si>
    <t>八、城镇土地使用税</t>
  </si>
  <si>
    <t>九、土地增值税</t>
  </si>
  <si>
    <t>十、车船税</t>
  </si>
  <si>
    <t>十一、耕地占用税</t>
  </si>
  <si>
    <t>十二、契税</t>
  </si>
  <si>
    <t>十三、环境保护税</t>
  </si>
  <si>
    <t>十四、其他税收收入</t>
  </si>
  <si>
    <t>税收收入小计</t>
  </si>
  <si>
    <t>一、专项收入</t>
  </si>
  <si>
    <t>二、行政事业性收费收入</t>
  </si>
  <si>
    <t>三、罚没收入</t>
  </si>
  <si>
    <t>四、国有资源（资产）有偿使用收入</t>
  </si>
  <si>
    <t>五、政府住房基金收入</t>
  </si>
  <si>
    <t>六、捐赠收入</t>
  </si>
  <si>
    <t>/</t>
  </si>
  <si>
    <t>七、其他收入</t>
  </si>
  <si>
    <t>非税收入小计</t>
  </si>
  <si>
    <t>一般公共预算收入合计</t>
  </si>
  <si>
    <t xml:space="preserve">  </t>
  </si>
  <si>
    <t>附表2</t>
  </si>
  <si>
    <t>官渡区2026年上半年一般公共预算支出执行情况表</t>
  </si>
  <si>
    <t>一、一般公共服务支出</t>
  </si>
  <si>
    <t>二、国防支出</t>
  </si>
  <si>
    <t>三、公共安全支出</t>
  </si>
  <si>
    <t>四、教育支出</t>
  </si>
  <si>
    <t>五、科学技术支出</t>
  </si>
  <si>
    <t>六、文化旅游体育与传媒支出</t>
  </si>
  <si>
    <t>七、社会保障和就业支出</t>
  </si>
  <si>
    <t>八、卫生健康支出</t>
  </si>
  <si>
    <t>九、节能环保支出</t>
  </si>
  <si>
    <t>十、城乡社区支出</t>
  </si>
  <si>
    <t>十一、农林水支出</t>
  </si>
  <si>
    <t>十二、交通运输支出</t>
  </si>
  <si>
    <t>十三、资源勘探工业信息等支出</t>
  </si>
  <si>
    <t>十四、商业服务业等支出</t>
  </si>
  <si>
    <t>十五、金融支出</t>
  </si>
  <si>
    <t>十六、自然资源海洋气象等支出</t>
  </si>
  <si>
    <t>十七、住房保障支出</t>
  </si>
  <si>
    <t>十八、粮油物资储备支出</t>
  </si>
  <si>
    <t>十九、灾害防治及应急管理支出</t>
  </si>
  <si>
    <t>二十、预备费</t>
  </si>
  <si>
    <t>二十一、债务付息支出</t>
  </si>
  <si>
    <t>二十二、债务发行费用支出</t>
  </si>
  <si>
    <t>一般公共预算支出合计</t>
  </si>
  <si>
    <t>注：因表格单位为万元，总计数在各分项精确数合计后进行四舍五入。</t>
  </si>
  <si>
    <t>附表3</t>
  </si>
  <si>
    <t>官渡区2026年上半年政府性基金预算收入执行情况表</t>
  </si>
  <si>
    <t>一、国有土地使用权出让收入</t>
  </si>
  <si>
    <t xml:space="preserve">    其中：缴纳新增建设用地土地有偿使用费</t>
  </si>
  <si>
    <t>二、彩票公益金收入</t>
  </si>
  <si>
    <t>三、其他政府性基金收入</t>
  </si>
  <si>
    <t>四、专项债务对应项目专项收入</t>
  </si>
  <si>
    <t>政府性基金预算收入合计</t>
  </si>
  <si>
    <t>附表4</t>
  </si>
  <si>
    <t>官渡区2026年上半年政府性基金预算支出执行情况表</t>
  </si>
  <si>
    <t>一、科学技术支出</t>
  </si>
  <si>
    <t>二、文化旅游体育与传媒支出</t>
  </si>
  <si>
    <t>三、社会保障和就业支出</t>
  </si>
  <si>
    <t>四、节能环保支出</t>
  </si>
  <si>
    <t>五、城乡社区支出</t>
  </si>
  <si>
    <t>六、农林水支出</t>
  </si>
  <si>
    <t>七、交通运输支出</t>
  </si>
  <si>
    <t>八、住房保障支出</t>
  </si>
  <si>
    <t>九、其他支出</t>
  </si>
  <si>
    <t>十、债务付息支出</t>
  </si>
  <si>
    <t>十一、债务发行费用支出</t>
  </si>
  <si>
    <t>政府性基金预算支出合计</t>
  </si>
  <si>
    <t>附表5</t>
  </si>
  <si>
    <t>官渡区2026年上半年国有资本经营预算收入执行情况表</t>
  </si>
  <si>
    <t>一、利润收入</t>
  </si>
  <si>
    <t>二、股息红利收入</t>
  </si>
  <si>
    <t>三、产权转让收入</t>
  </si>
  <si>
    <t>四、清算收入</t>
  </si>
  <si>
    <t>国有资本经营预算收入合计</t>
  </si>
  <si>
    <t>附表6</t>
  </si>
  <si>
    <t>官渡区2026年上半年国有资本经营预算支出执行情况表</t>
  </si>
  <si>
    <t>一、社会保障和就业支出</t>
  </si>
  <si>
    <t>二、国有资本经营预算支出</t>
  </si>
  <si>
    <t>国有资本经营预算支出合计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</si>
</sst>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  <numFmt numFmtId="177" formatCode="_(* #,##0.00_);_(* \(#,##0.00\);_(* &quot;-&quot;??_);_(@_)"/>
  </numFmts>
  <fonts count="3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1"/>
      <color theme="1"/>
      <name val="黑体"/>
      <charset val="134"/>
    </font>
    <font>
      <sz val="16"/>
      <color theme="1"/>
      <name val="黑体"/>
      <charset val="134"/>
    </font>
    <font>
      <sz val="11"/>
      <name val="黑体"/>
      <charset val="134"/>
    </font>
    <font>
      <sz val="11"/>
      <name val="Times New Roman"/>
      <charset val="0"/>
    </font>
    <font>
      <b/>
      <sz val="11"/>
      <name val="黑体"/>
      <charset val="134"/>
    </font>
    <font>
      <b/>
      <sz val="11"/>
      <name val="Times New Roman"/>
      <charset val="0"/>
    </font>
    <font>
      <sz val="11"/>
      <name val="黑体"/>
      <charset val="0"/>
    </font>
    <font>
      <b/>
      <sz val="11"/>
      <name val="黑体"/>
      <charset val="0"/>
    </font>
    <font>
      <sz val="11"/>
      <color rgb="FF000000"/>
      <name val="Times New Roman"/>
      <charset val="0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9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7" fillId="18" borderId="7" applyNumberFormat="0" applyAlignment="0" applyProtection="0">
      <alignment vertical="center"/>
    </xf>
    <xf numFmtId="0" fontId="20" fillId="18" borderId="4" applyNumberFormat="0" applyAlignment="0" applyProtection="0">
      <alignment vertical="center"/>
    </xf>
    <xf numFmtId="0" fontId="15" fillId="9" borderId="3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0" borderId="0"/>
    <xf numFmtId="0" fontId="11" fillId="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4" fillId="0" borderId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177" fontId="22" fillId="0" borderId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41" fontId="5" fillId="0" borderId="1" xfId="8" applyNumberFormat="1" applyFont="1" applyFill="1" applyBorder="1" applyAlignment="1">
      <alignment horizontal="center" vertical="center"/>
    </xf>
    <xf numFmtId="43" fontId="5" fillId="0" borderId="1" xfId="8" applyNumberFormat="1" applyFont="1" applyFill="1" applyBorder="1" applyAlignment="1">
      <alignment horizontal="right" vertical="center"/>
    </xf>
    <xf numFmtId="41" fontId="5" fillId="0" borderId="1" xfId="8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41" fontId="7" fillId="0" borderId="1" xfId="8" applyNumberFormat="1" applyFont="1" applyBorder="1" applyAlignment="1">
      <alignment horizontal="center" vertical="center"/>
    </xf>
    <xf numFmtId="41" fontId="7" fillId="0" borderId="1" xfId="8" applyNumberFormat="1" applyFont="1" applyFill="1" applyBorder="1" applyAlignment="1">
      <alignment horizontal="right" vertical="center"/>
    </xf>
    <xf numFmtId="43" fontId="7" fillId="0" borderId="1" xfId="8" applyNumberFormat="1" applyFont="1" applyFill="1" applyBorder="1" applyAlignment="1">
      <alignment horizontal="right" vertical="center"/>
    </xf>
    <xf numFmtId="41" fontId="5" fillId="0" borderId="1" xfId="8" applyNumberFormat="1" applyFont="1" applyBorder="1" applyAlignment="1">
      <alignment horizontal="center" vertical="center"/>
    </xf>
    <xf numFmtId="43" fontId="5" fillId="0" borderId="1" xfId="8" applyNumberFormat="1" applyFont="1" applyFill="1" applyBorder="1" applyAlignment="1">
      <alignment horizontal="center" vertical="center"/>
    </xf>
    <xf numFmtId="43" fontId="5" fillId="0" borderId="1" xfId="8" applyNumberFormat="1" applyFont="1" applyBorder="1" applyAlignment="1">
      <alignment horizontal="right" vertical="center"/>
    </xf>
    <xf numFmtId="41" fontId="7" fillId="0" borderId="1" xfId="8" applyNumberFormat="1" applyFont="1" applyFill="1" applyBorder="1" applyAlignment="1">
      <alignment horizontal="center" vertical="center"/>
    </xf>
    <xf numFmtId="43" fontId="7" fillId="0" borderId="1" xfId="8" applyNumberFormat="1" applyFont="1" applyFill="1" applyBorder="1" applyAlignment="1">
      <alignment horizontal="center" vertical="center"/>
    </xf>
    <xf numFmtId="43" fontId="7" fillId="0" borderId="1" xfId="8" applyNumberFormat="1" applyFont="1" applyBorder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right" vertical="center"/>
    </xf>
    <xf numFmtId="41" fontId="10" fillId="0" borderId="1" xfId="8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41" fontId="7" fillId="0" borderId="1" xfId="8" applyNumberFormat="1" applyFont="1" applyFill="1" applyBorder="1" applyAlignment="1">
      <alignment horizontal="left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2007年云南省向人大报送政府收支预算表格式编制过程表 2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_0703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千位分隔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1"/>
  <sheetViews>
    <sheetView tabSelected="1" view="pageBreakPreview" zoomScaleNormal="100" workbookViewId="0">
      <selection activeCell="A1" sqref="A1:F28"/>
    </sheetView>
  </sheetViews>
  <sheetFormatPr defaultColWidth="9" defaultRowHeight="13.5"/>
  <cols>
    <col min="1" max="1" width="50.625" style="1" customWidth="1"/>
    <col min="2" max="2" width="18.625" style="1" customWidth="1"/>
    <col min="3" max="6" width="18.625" style="3" customWidth="1"/>
    <col min="7" max="16384" width="9" style="1"/>
  </cols>
  <sheetData>
    <row r="1" spans="1:1">
      <c r="A1" s="1" t="s">
        <v>0</v>
      </c>
    </row>
    <row r="2" ht="33" customHeight="1" spans="1:6">
      <c r="A2" s="4" t="s">
        <v>1</v>
      </c>
      <c r="B2" s="4"/>
      <c r="C2" s="5"/>
      <c r="D2" s="5"/>
      <c r="E2" s="5"/>
      <c r="F2" s="5"/>
    </row>
    <row r="3" spans="6:6">
      <c r="F3" s="26" t="s">
        <v>2</v>
      </c>
    </row>
    <row r="4" s="1" customFormat="1" spans="1:6">
      <c r="A4" s="7" t="s">
        <v>3</v>
      </c>
      <c r="B4" s="7" t="s">
        <v>4</v>
      </c>
      <c r="C4" s="8" t="s">
        <v>5</v>
      </c>
      <c r="D4" s="9" t="s">
        <v>6</v>
      </c>
      <c r="E4" s="7" t="s">
        <v>7</v>
      </c>
      <c r="F4" s="9" t="s">
        <v>8</v>
      </c>
    </row>
    <row r="5" ht="15" spans="1:6">
      <c r="A5" s="10" t="s">
        <v>9</v>
      </c>
      <c r="B5" s="11">
        <v>105075</v>
      </c>
      <c r="C5" s="11">
        <v>52381</v>
      </c>
      <c r="D5" s="19">
        <f>(C5/B5)*100</f>
        <v>49.851058767547</v>
      </c>
      <c r="E5" s="11">
        <v>50148</v>
      </c>
      <c r="F5" s="19">
        <f>((C5-E5)/E5)*100</f>
        <v>4.45281965382468</v>
      </c>
    </row>
    <row r="6" ht="15" spans="1:6">
      <c r="A6" s="10" t="s">
        <v>10</v>
      </c>
      <c r="B6" s="11">
        <v>12302</v>
      </c>
      <c r="C6" s="11">
        <v>11060</v>
      </c>
      <c r="D6" s="19">
        <f t="shared" ref="D6:D28" si="0">(C6/B6)*100</f>
        <v>89.9040806372948</v>
      </c>
      <c r="E6" s="11">
        <v>7763</v>
      </c>
      <c r="F6" s="19">
        <f t="shared" ref="F6:F28" si="1">((C6-E6)/E6)*100</f>
        <v>42.4706943192065</v>
      </c>
    </row>
    <row r="7" ht="15" spans="1:6">
      <c r="A7" s="10" t="s">
        <v>11</v>
      </c>
      <c r="B7" s="11">
        <v>5871</v>
      </c>
      <c r="C7" s="11">
        <v>2691</v>
      </c>
      <c r="D7" s="19">
        <f t="shared" si="0"/>
        <v>45.8354624425141</v>
      </c>
      <c r="E7" s="11">
        <v>2584</v>
      </c>
      <c r="F7" s="19">
        <f t="shared" si="1"/>
        <v>4.14086687306502</v>
      </c>
    </row>
    <row r="8" ht="15" spans="1:6">
      <c r="A8" s="10" t="s">
        <v>12</v>
      </c>
      <c r="B8" s="11">
        <v>235</v>
      </c>
      <c r="C8" s="11">
        <v>133</v>
      </c>
      <c r="D8" s="19">
        <f t="shared" si="0"/>
        <v>56.5957446808511</v>
      </c>
      <c r="E8" s="11">
        <v>118</v>
      </c>
      <c r="F8" s="19">
        <f t="shared" si="1"/>
        <v>12.7118644067797</v>
      </c>
    </row>
    <row r="9" ht="15" spans="1:6">
      <c r="A9" s="10" t="s">
        <v>13</v>
      </c>
      <c r="B9" s="11">
        <v>28182</v>
      </c>
      <c r="C9" s="11">
        <v>13295</v>
      </c>
      <c r="D9" s="19">
        <f t="shared" si="0"/>
        <v>47.1755020935349</v>
      </c>
      <c r="E9" s="11">
        <v>12409</v>
      </c>
      <c r="F9" s="19">
        <f t="shared" si="1"/>
        <v>7.13997904746555</v>
      </c>
    </row>
    <row r="10" ht="15" spans="1:6">
      <c r="A10" s="10" t="s">
        <v>14</v>
      </c>
      <c r="B10" s="11">
        <v>39670</v>
      </c>
      <c r="C10" s="11">
        <v>9298</v>
      </c>
      <c r="D10" s="19">
        <f t="shared" si="0"/>
        <v>23.4383665238215</v>
      </c>
      <c r="E10" s="11">
        <v>9091</v>
      </c>
      <c r="F10" s="19">
        <f t="shared" si="1"/>
        <v>2.2769772302277</v>
      </c>
    </row>
    <row r="11" ht="15" spans="1:6">
      <c r="A11" s="10" t="s">
        <v>15</v>
      </c>
      <c r="B11" s="11">
        <v>17037</v>
      </c>
      <c r="C11" s="11">
        <v>8646</v>
      </c>
      <c r="D11" s="19">
        <f t="shared" si="0"/>
        <v>50.7483711921113</v>
      </c>
      <c r="E11" s="11">
        <v>9007</v>
      </c>
      <c r="F11" s="19">
        <f t="shared" si="1"/>
        <v>-4.00799378261352</v>
      </c>
    </row>
    <row r="12" ht="15" spans="1:6">
      <c r="A12" s="10" t="s">
        <v>16</v>
      </c>
      <c r="B12" s="11">
        <v>9939</v>
      </c>
      <c r="C12" s="11">
        <v>4245</v>
      </c>
      <c r="D12" s="19">
        <f t="shared" si="0"/>
        <v>42.7105342589798</v>
      </c>
      <c r="E12" s="11">
        <v>3996</v>
      </c>
      <c r="F12" s="19">
        <f t="shared" si="1"/>
        <v>6.23123123123123</v>
      </c>
    </row>
    <row r="13" ht="15" spans="1:6">
      <c r="A13" s="10" t="s">
        <v>17</v>
      </c>
      <c r="B13" s="11">
        <v>97069</v>
      </c>
      <c r="C13" s="11">
        <v>54203</v>
      </c>
      <c r="D13" s="19">
        <f t="shared" si="0"/>
        <v>55.8396604477227</v>
      </c>
      <c r="E13" s="11">
        <v>30828</v>
      </c>
      <c r="F13" s="19">
        <f t="shared" si="1"/>
        <v>75.8239263007655</v>
      </c>
    </row>
    <row r="14" ht="15" spans="1:6">
      <c r="A14" s="10" t="s">
        <v>18</v>
      </c>
      <c r="B14" s="11">
        <v>5937</v>
      </c>
      <c r="C14" s="11">
        <v>3381</v>
      </c>
      <c r="D14" s="19">
        <f t="shared" si="0"/>
        <v>56.9479535118747</v>
      </c>
      <c r="E14" s="11">
        <v>3133</v>
      </c>
      <c r="F14" s="19">
        <f t="shared" si="1"/>
        <v>7.91573571656559</v>
      </c>
    </row>
    <row r="15" ht="15" spans="1:6">
      <c r="A15" s="10" t="s">
        <v>19</v>
      </c>
      <c r="B15" s="11">
        <v>658</v>
      </c>
      <c r="C15" s="11">
        <v>15</v>
      </c>
      <c r="D15" s="19">
        <f t="shared" si="0"/>
        <v>2.27963525835866</v>
      </c>
      <c r="E15" s="11">
        <v>489</v>
      </c>
      <c r="F15" s="19">
        <f t="shared" si="1"/>
        <v>-96.9325153374233</v>
      </c>
    </row>
    <row r="16" ht="15" spans="1:6">
      <c r="A16" s="10" t="s">
        <v>20</v>
      </c>
      <c r="B16" s="11">
        <v>32949</v>
      </c>
      <c r="C16" s="11">
        <v>15690</v>
      </c>
      <c r="D16" s="19">
        <f t="shared" si="0"/>
        <v>47.6190476190476</v>
      </c>
      <c r="E16" s="11">
        <v>14312</v>
      </c>
      <c r="F16" s="19">
        <f t="shared" si="1"/>
        <v>9.62828395751817</v>
      </c>
    </row>
    <row r="17" ht="15" spans="1:6">
      <c r="A17" s="10" t="s">
        <v>21</v>
      </c>
      <c r="B17" s="11">
        <v>219</v>
      </c>
      <c r="C17" s="11">
        <v>94</v>
      </c>
      <c r="D17" s="19">
        <f t="shared" si="0"/>
        <v>42.9223744292237</v>
      </c>
      <c r="E17" s="11">
        <v>66</v>
      </c>
      <c r="F17" s="19">
        <f t="shared" si="1"/>
        <v>42.4242424242424</v>
      </c>
    </row>
    <row r="18" ht="15" spans="1:6">
      <c r="A18" s="10" t="s">
        <v>22</v>
      </c>
      <c r="B18" s="11">
        <v>133</v>
      </c>
      <c r="C18" s="11">
        <v>2</v>
      </c>
      <c r="D18" s="19">
        <f t="shared" si="0"/>
        <v>1.50375939849624</v>
      </c>
      <c r="E18" s="11">
        <v>116</v>
      </c>
      <c r="F18" s="19">
        <f t="shared" si="1"/>
        <v>-98.2758620689655</v>
      </c>
    </row>
    <row r="19" s="2" customFormat="1" ht="14.25" spans="1:6">
      <c r="A19" s="29" t="s">
        <v>23</v>
      </c>
      <c r="B19" s="30">
        <f>SUM(B5:B18)</f>
        <v>355276</v>
      </c>
      <c r="C19" s="30">
        <f>SUM(C5:C18)</f>
        <v>175134</v>
      </c>
      <c r="D19" s="22">
        <f t="shared" si="0"/>
        <v>49.2951958477353</v>
      </c>
      <c r="E19" s="30">
        <f>SUM(E5:E18)</f>
        <v>144060</v>
      </c>
      <c r="F19" s="22">
        <f t="shared" si="1"/>
        <v>21.570179092045</v>
      </c>
    </row>
    <row r="20" ht="15" spans="1:6">
      <c r="A20" s="10" t="s">
        <v>24</v>
      </c>
      <c r="B20" s="11">
        <v>19431</v>
      </c>
      <c r="C20" s="11">
        <v>5844</v>
      </c>
      <c r="D20" s="19">
        <f t="shared" si="0"/>
        <v>30.0756523081674</v>
      </c>
      <c r="E20" s="11">
        <v>5327</v>
      </c>
      <c r="F20" s="19">
        <f t="shared" si="1"/>
        <v>9.70527501407922</v>
      </c>
    </row>
    <row r="21" ht="15" spans="1:6">
      <c r="A21" s="10" t="s">
        <v>25</v>
      </c>
      <c r="B21" s="11">
        <v>4967</v>
      </c>
      <c r="C21" s="11">
        <v>1509</v>
      </c>
      <c r="D21" s="19">
        <f t="shared" si="0"/>
        <v>30.3805113750755</v>
      </c>
      <c r="E21" s="27">
        <v>3289</v>
      </c>
      <c r="F21" s="19">
        <f t="shared" si="1"/>
        <v>-54.119793250228</v>
      </c>
    </row>
    <row r="22" ht="15" spans="1:6">
      <c r="A22" s="10" t="s">
        <v>26</v>
      </c>
      <c r="B22" s="11">
        <v>6079</v>
      </c>
      <c r="C22" s="11">
        <v>1306</v>
      </c>
      <c r="D22" s="19">
        <f t="shared" si="0"/>
        <v>21.483796677085</v>
      </c>
      <c r="E22" s="11">
        <v>1917</v>
      </c>
      <c r="F22" s="19">
        <f t="shared" si="1"/>
        <v>-31.8727177882107</v>
      </c>
    </row>
    <row r="23" ht="15" spans="1:6">
      <c r="A23" s="10" t="s">
        <v>27</v>
      </c>
      <c r="B23" s="11">
        <v>5120</v>
      </c>
      <c r="C23" s="11">
        <v>2493</v>
      </c>
      <c r="D23" s="19">
        <f t="shared" si="0"/>
        <v>48.69140625</v>
      </c>
      <c r="E23" s="11">
        <v>1233</v>
      </c>
      <c r="F23" s="19">
        <f t="shared" si="1"/>
        <v>102.189781021898</v>
      </c>
    </row>
    <row r="24" ht="15" spans="1:6">
      <c r="A24" s="10" t="s">
        <v>28</v>
      </c>
      <c r="B24" s="11">
        <v>158</v>
      </c>
      <c r="C24" s="11">
        <v>124</v>
      </c>
      <c r="D24" s="19">
        <f t="shared" si="0"/>
        <v>78.4810126582278</v>
      </c>
      <c r="E24" s="11">
        <v>123</v>
      </c>
      <c r="F24" s="19">
        <f t="shared" si="1"/>
        <v>0.813008130081301</v>
      </c>
    </row>
    <row r="25" ht="15" spans="1:6">
      <c r="A25" s="10" t="s">
        <v>29</v>
      </c>
      <c r="B25" s="11">
        <v>0</v>
      </c>
      <c r="C25" s="11">
        <v>0</v>
      </c>
      <c r="D25" s="12" t="s">
        <v>30</v>
      </c>
      <c r="E25" s="11">
        <v>0</v>
      </c>
      <c r="F25" s="12" t="s">
        <v>30</v>
      </c>
    </row>
    <row r="26" ht="15" spans="1:6">
      <c r="A26" s="10" t="s">
        <v>31</v>
      </c>
      <c r="B26" s="11">
        <v>77</v>
      </c>
      <c r="C26" s="11">
        <v>48</v>
      </c>
      <c r="D26" s="19">
        <f t="shared" si="0"/>
        <v>62.3376623376623</v>
      </c>
      <c r="E26" s="11">
        <v>23</v>
      </c>
      <c r="F26" s="19">
        <f t="shared" si="1"/>
        <v>108.695652173913</v>
      </c>
    </row>
    <row r="27" s="2" customFormat="1" ht="14.25" spans="1:6">
      <c r="A27" s="29" t="s">
        <v>32</v>
      </c>
      <c r="B27" s="21">
        <f>SUM(B20:B26)</f>
        <v>35832</v>
      </c>
      <c r="C27" s="21">
        <f>SUM(C20:C26)</f>
        <v>11324</v>
      </c>
      <c r="D27" s="22">
        <f t="shared" si="0"/>
        <v>31.6030363920518</v>
      </c>
      <c r="E27" s="21">
        <v>11912</v>
      </c>
      <c r="F27" s="22">
        <f t="shared" si="1"/>
        <v>-4.93619879113499</v>
      </c>
    </row>
    <row r="28" s="28" customFormat="1" ht="14.25" spans="1:6">
      <c r="A28" s="31" t="s">
        <v>33</v>
      </c>
      <c r="B28" s="32">
        <f>B19+B27</f>
        <v>391108</v>
      </c>
      <c r="C28" s="32">
        <f>C19+C27</f>
        <v>186458</v>
      </c>
      <c r="D28" s="22">
        <f t="shared" si="0"/>
        <v>47.6742996819293</v>
      </c>
      <c r="E28" s="32">
        <v>155972</v>
      </c>
      <c r="F28" s="22">
        <f t="shared" si="1"/>
        <v>19.5458159156772</v>
      </c>
    </row>
    <row r="31" spans="10:10">
      <c r="J31" s="1" t="s">
        <v>34</v>
      </c>
    </row>
  </sheetData>
  <mergeCells count="1">
    <mergeCell ref="A2:F2"/>
  </mergeCells>
  <pageMargins left="0.747916666666667" right="0.751388888888889" top="0.314583333333333" bottom="0.314583333333333" header="0.275" footer="0.156944444444444"/>
  <pageSetup paperSize="9" scale="92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28"/>
  <sheetViews>
    <sheetView view="pageBreakPreview" zoomScaleNormal="100" workbookViewId="0">
      <selection activeCell="A28" sqref="A28"/>
    </sheetView>
  </sheetViews>
  <sheetFormatPr defaultColWidth="9" defaultRowHeight="13.5"/>
  <cols>
    <col min="1" max="1" width="50.625" style="1" customWidth="1"/>
    <col min="2" max="2" width="18.625" style="1" customWidth="1"/>
    <col min="3" max="6" width="18.625" style="3" customWidth="1"/>
    <col min="7" max="16384" width="9" style="1"/>
  </cols>
  <sheetData>
    <row r="1" spans="1:1">
      <c r="A1" s="1" t="s">
        <v>35</v>
      </c>
    </row>
    <row r="2" ht="33" customHeight="1" spans="1:6">
      <c r="A2" s="4" t="s">
        <v>36</v>
      </c>
      <c r="B2" s="4"/>
      <c r="C2" s="5"/>
      <c r="D2" s="5"/>
      <c r="E2" s="5"/>
      <c r="F2" s="5"/>
    </row>
    <row r="3" spans="6:6">
      <c r="F3" s="26" t="s">
        <v>2</v>
      </c>
    </row>
    <row r="4" s="1" customFormat="1" spans="1:6">
      <c r="A4" s="7" t="s">
        <v>3</v>
      </c>
      <c r="B4" s="7" t="s">
        <v>4</v>
      </c>
      <c r="C4" s="8" t="s">
        <v>5</v>
      </c>
      <c r="D4" s="9" t="s">
        <v>6</v>
      </c>
      <c r="E4" s="7" t="s">
        <v>7</v>
      </c>
      <c r="F4" s="9" t="s">
        <v>8</v>
      </c>
    </row>
    <row r="5" ht="15" spans="1:6">
      <c r="A5" s="10" t="s">
        <v>37</v>
      </c>
      <c r="B5" s="11">
        <v>67793</v>
      </c>
      <c r="C5" s="11">
        <v>25759</v>
      </c>
      <c r="D5" s="19">
        <f>(C5/B5)*100</f>
        <v>37.9965483161978</v>
      </c>
      <c r="E5" s="11">
        <v>24858</v>
      </c>
      <c r="F5" s="12">
        <f>((C5-E5)/E5)*100</f>
        <v>3.62458765789685</v>
      </c>
    </row>
    <row r="6" ht="15" spans="1:6">
      <c r="A6" s="24" t="s">
        <v>38</v>
      </c>
      <c r="B6" s="11">
        <v>311</v>
      </c>
      <c r="C6" s="11">
        <v>0</v>
      </c>
      <c r="D6" s="12" t="s">
        <v>30</v>
      </c>
      <c r="E6" s="11">
        <v>0</v>
      </c>
      <c r="F6" s="12" t="s">
        <v>30</v>
      </c>
    </row>
    <row r="7" ht="15" spans="1:6">
      <c r="A7" s="24" t="s">
        <v>39</v>
      </c>
      <c r="B7" s="11">
        <v>61708</v>
      </c>
      <c r="C7" s="11">
        <v>27563</v>
      </c>
      <c r="D7" s="12">
        <f t="shared" ref="D6:D27" si="0">(C7/B7)*100</f>
        <v>44.6668179166397</v>
      </c>
      <c r="E7" s="11">
        <v>26037</v>
      </c>
      <c r="F7" s="12">
        <f t="shared" ref="F6:F27" si="1">((C7-E7)/E7)*100</f>
        <v>5.86089027153666</v>
      </c>
    </row>
    <row r="8" ht="15" spans="1:6">
      <c r="A8" s="24" t="s">
        <v>40</v>
      </c>
      <c r="B8" s="11">
        <v>170681</v>
      </c>
      <c r="C8" s="11">
        <v>86535</v>
      </c>
      <c r="D8" s="12">
        <f t="shared" si="0"/>
        <v>50.6998435678254</v>
      </c>
      <c r="E8" s="11">
        <v>85234</v>
      </c>
      <c r="F8" s="12">
        <f t="shared" si="1"/>
        <v>1.52638618391722</v>
      </c>
    </row>
    <row r="9" ht="15" spans="1:6">
      <c r="A9" s="24" t="s">
        <v>41</v>
      </c>
      <c r="B9" s="11">
        <v>879</v>
      </c>
      <c r="C9" s="11">
        <v>1870</v>
      </c>
      <c r="D9" s="12">
        <f t="shared" si="0"/>
        <v>212.741751990899</v>
      </c>
      <c r="E9" s="11">
        <v>398</v>
      </c>
      <c r="F9" s="12">
        <f t="shared" si="1"/>
        <v>369.849246231156</v>
      </c>
    </row>
    <row r="10" ht="15" spans="1:6">
      <c r="A10" s="24" t="s">
        <v>42</v>
      </c>
      <c r="B10" s="11">
        <v>3509</v>
      </c>
      <c r="C10" s="11">
        <v>1167</v>
      </c>
      <c r="D10" s="12">
        <f t="shared" si="0"/>
        <v>33.2573382730123</v>
      </c>
      <c r="E10" s="11">
        <v>1299</v>
      </c>
      <c r="F10" s="12">
        <f t="shared" si="1"/>
        <v>-10.161662817552</v>
      </c>
    </row>
    <row r="11" ht="15" spans="1:6">
      <c r="A11" s="24" t="s">
        <v>43</v>
      </c>
      <c r="B11" s="11">
        <v>117548</v>
      </c>
      <c r="C11" s="11">
        <v>53491</v>
      </c>
      <c r="D11" s="12">
        <f t="shared" si="0"/>
        <v>45.5056657705788</v>
      </c>
      <c r="E11" s="11">
        <v>52219</v>
      </c>
      <c r="F11" s="12">
        <f t="shared" si="1"/>
        <v>2.43589498075413</v>
      </c>
    </row>
    <row r="12" ht="15" spans="1:6">
      <c r="A12" s="24" t="s">
        <v>44</v>
      </c>
      <c r="B12" s="11">
        <v>71418</v>
      </c>
      <c r="C12" s="11">
        <v>28450</v>
      </c>
      <c r="D12" s="12">
        <f t="shared" si="0"/>
        <v>39.8358957125655</v>
      </c>
      <c r="E12" s="27">
        <v>25283</v>
      </c>
      <c r="F12" s="12">
        <f t="shared" si="1"/>
        <v>12.5262033777637</v>
      </c>
    </row>
    <row r="13" ht="15" spans="1:6">
      <c r="A13" s="24" t="s">
        <v>45</v>
      </c>
      <c r="B13" s="11">
        <v>6666</v>
      </c>
      <c r="C13" s="11">
        <v>2622</v>
      </c>
      <c r="D13" s="12">
        <f t="shared" si="0"/>
        <v>39.3339333933393</v>
      </c>
      <c r="E13" s="11">
        <v>5338</v>
      </c>
      <c r="F13" s="12">
        <f t="shared" si="1"/>
        <v>-50.8804795803672</v>
      </c>
    </row>
    <row r="14" ht="15" spans="1:6">
      <c r="A14" s="24" t="s">
        <v>46</v>
      </c>
      <c r="B14" s="11">
        <v>41776</v>
      </c>
      <c r="C14" s="11">
        <v>11295</v>
      </c>
      <c r="D14" s="12">
        <f t="shared" si="0"/>
        <v>27.037054768288</v>
      </c>
      <c r="E14" s="11">
        <v>15230</v>
      </c>
      <c r="F14" s="12">
        <f t="shared" si="1"/>
        <v>-25.8371634931057</v>
      </c>
    </row>
    <row r="15" ht="15" spans="1:6">
      <c r="A15" s="24" t="s">
        <v>47</v>
      </c>
      <c r="B15" s="11">
        <v>12693</v>
      </c>
      <c r="C15" s="11">
        <v>4439</v>
      </c>
      <c r="D15" s="12">
        <f t="shared" si="0"/>
        <v>34.9720318285669</v>
      </c>
      <c r="E15" s="11">
        <v>3970</v>
      </c>
      <c r="F15" s="12">
        <f t="shared" si="1"/>
        <v>11.8136020151134</v>
      </c>
    </row>
    <row r="16" ht="15" spans="1:6">
      <c r="A16" s="24" t="s">
        <v>48</v>
      </c>
      <c r="B16" s="11">
        <v>4449</v>
      </c>
      <c r="C16" s="11">
        <v>7898</v>
      </c>
      <c r="D16" s="12">
        <f t="shared" si="0"/>
        <v>177.523038885143</v>
      </c>
      <c r="E16" s="11">
        <v>3035</v>
      </c>
      <c r="F16" s="12">
        <f t="shared" si="1"/>
        <v>160.230642504119</v>
      </c>
    </row>
    <row r="17" s="2" customFormat="1" ht="15" spans="1:16384">
      <c r="A17" s="24" t="s">
        <v>49</v>
      </c>
      <c r="B17" s="11">
        <v>865</v>
      </c>
      <c r="C17" s="11">
        <v>2564</v>
      </c>
      <c r="D17" s="12">
        <f t="shared" si="0"/>
        <v>296.416184971098</v>
      </c>
      <c r="E17" s="11">
        <v>92</v>
      </c>
      <c r="F17" s="12">
        <f t="shared" si="1"/>
        <v>2686.95652173913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  <c r="XEZ17" s="1"/>
      <c r="XFA17" s="1"/>
      <c r="XFB17" s="1"/>
      <c r="XFC17" s="1"/>
      <c r="XFD17" s="1"/>
    </row>
    <row r="18" ht="15" spans="1:6">
      <c r="A18" s="24" t="s">
        <v>50</v>
      </c>
      <c r="B18" s="11">
        <v>692</v>
      </c>
      <c r="C18" s="11">
        <v>150</v>
      </c>
      <c r="D18" s="12">
        <f t="shared" si="0"/>
        <v>21.6763005780347</v>
      </c>
      <c r="E18" s="11">
        <v>318</v>
      </c>
      <c r="F18" s="12">
        <f t="shared" si="1"/>
        <v>-52.8301886792453</v>
      </c>
    </row>
    <row r="19" ht="15" spans="1:6">
      <c r="A19" s="24" t="s">
        <v>51</v>
      </c>
      <c r="B19" s="11">
        <v>256</v>
      </c>
      <c r="C19" s="11">
        <v>0</v>
      </c>
      <c r="D19" s="12" t="s">
        <v>30</v>
      </c>
      <c r="E19" s="11">
        <v>0</v>
      </c>
      <c r="F19" s="12" t="s">
        <v>30</v>
      </c>
    </row>
    <row r="20" ht="15" spans="1:6">
      <c r="A20" s="24" t="s">
        <v>52</v>
      </c>
      <c r="B20" s="11">
        <v>2010</v>
      </c>
      <c r="C20" s="11">
        <v>759</v>
      </c>
      <c r="D20" s="12">
        <f t="shared" si="0"/>
        <v>37.7611940298507</v>
      </c>
      <c r="E20" s="11">
        <v>701</v>
      </c>
      <c r="F20" s="12">
        <f t="shared" si="1"/>
        <v>8.27389443651926</v>
      </c>
    </row>
    <row r="21" ht="15" spans="1:6">
      <c r="A21" s="10" t="s">
        <v>53</v>
      </c>
      <c r="B21" s="11">
        <v>94756</v>
      </c>
      <c r="C21" s="11">
        <v>54436</v>
      </c>
      <c r="D21" s="12">
        <f t="shared" si="0"/>
        <v>57.4486048376884</v>
      </c>
      <c r="E21" s="11">
        <v>21162</v>
      </c>
      <c r="F21" s="12">
        <f t="shared" si="1"/>
        <v>157.234665910594</v>
      </c>
    </row>
    <row r="22" ht="15" spans="1:6">
      <c r="A22" s="10" t="s">
        <v>54</v>
      </c>
      <c r="B22" s="11">
        <v>1643</v>
      </c>
      <c r="C22" s="11">
        <v>318</v>
      </c>
      <c r="D22" s="12">
        <f t="shared" si="0"/>
        <v>19.3548387096774</v>
      </c>
      <c r="E22" s="11">
        <v>1005</v>
      </c>
      <c r="F22" s="12">
        <f t="shared" si="1"/>
        <v>-68.3582089552239</v>
      </c>
    </row>
    <row r="23" ht="15" spans="1:6">
      <c r="A23" s="10" t="s">
        <v>55</v>
      </c>
      <c r="B23" s="11">
        <v>5122</v>
      </c>
      <c r="C23" s="11">
        <v>1859</v>
      </c>
      <c r="D23" s="12">
        <f t="shared" si="0"/>
        <v>36.2944162436548</v>
      </c>
      <c r="E23" s="11">
        <v>1555</v>
      </c>
      <c r="F23" s="12">
        <f t="shared" si="1"/>
        <v>19.5498392282958</v>
      </c>
    </row>
    <row r="24" ht="15" spans="1:6">
      <c r="A24" s="10" t="s">
        <v>56</v>
      </c>
      <c r="B24" s="11">
        <v>6800</v>
      </c>
      <c r="C24" s="11">
        <v>0</v>
      </c>
      <c r="D24" s="12" t="s">
        <v>30</v>
      </c>
      <c r="E24" s="11">
        <v>0</v>
      </c>
      <c r="F24" s="12" t="s">
        <v>30</v>
      </c>
    </row>
    <row r="25" ht="15" spans="1:6">
      <c r="A25" s="10" t="s">
        <v>57</v>
      </c>
      <c r="B25" s="11">
        <v>4845</v>
      </c>
      <c r="C25" s="11">
        <v>441</v>
      </c>
      <c r="D25" s="12">
        <f t="shared" si="0"/>
        <v>9.10216718266254</v>
      </c>
      <c r="E25" s="11">
        <v>477</v>
      </c>
      <c r="F25" s="12">
        <f t="shared" si="1"/>
        <v>-7.54716981132075</v>
      </c>
    </row>
    <row r="26" ht="15" spans="1:6">
      <c r="A26" s="10" t="s">
        <v>58</v>
      </c>
      <c r="B26" s="11">
        <v>100</v>
      </c>
      <c r="C26" s="11">
        <v>0</v>
      </c>
      <c r="D26" s="12" t="s">
        <v>30</v>
      </c>
      <c r="E26" s="11">
        <v>0</v>
      </c>
      <c r="F26" s="12" t="s">
        <v>30</v>
      </c>
    </row>
    <row r="27" s="2" customFormat="1" ht="14.25" spans="1:6">
      <c r="A27" s="14" t="s">
        <v>59</v>
      </c>
      <c r="B27" s="21">
        <f>SUM(B5:B26)</f>
        <v>676520</v>
      </c>
      <c r="C27" s="21">
        <f>SUM(C5:C26)</f>
        <v>311616</v>
      </c>
      <c r="D27" s="22">
        <f t="shared" si="0"/>
        <v>46.0616094128777</v>
      </c>
      <c r="E27" s="21">
        <f>SUM(E5:E26)</f>
        <v>268211</v>
      </c>
      <c r="F27" s="17">
        <f t="shared" si="1"/>
        <v>16.183154307616</v>
      </c>
    </row>
    <row r="28" spans="1:1">
      <c r="A28" s="1" t="s">
        <v>60</v>
      </c>
    </row>
  </sheetData>
  <mergeCells count="1">
    <mergeCell ref="A2:F2"/>
  </mergeCells>
  <pageMargins left="0.751388888888889" right="0.751388888888889" top="0.511805555555556" bottom="0.511805555555556" header="0.5" footer="0.5"/>
  <pageSetup paperSize="9" scale="92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workbookViewId="0">
      <selection activeCell="F3" sqref="F3"/>
    </sheetView>
  </sheetViews>
  <sheetFormatPr defaultColWidth="9" defaultRowHeight="13.5" outlineLevelCol="5"/>
  <cols>
    <col min="1" max="1" width="50.625" style="1" customWidth="1"/>
    <col min="2" max="2" width="18.625" style="1" customWidth="1"/>
    <col min="3" max="5" width="18.625" style="3" customWidth="1"/>
    <col min="6" max="6" width="18.625" style="1" customWidth="1"/>
    <col min="7" max="16384" width="9" style="1"/>
  </cols>
  <sheetData>
    <row r="1" spans="1:1">
      <c r="A1" s="1" t="s">
        <v>61</v>
      </c>
    </row>
    <row r="2" ht="33" customHeight="1" spans="1:6">
      <c r="A2" s="4" t="s">
        <v>62</v>
      </c>
      <c r="B2" s="4"/>
      <c r="C2" s="5"/>
      <c r="D2" s="5"/>
      <c r="E2" s="5"/>
      <c r="F2" s="4"/>
    </row>
    <row r="3" spans="6:6">
      <c r="F3" s="6" t="s">
        <v>2</v>
      </c>
    </row>
    <row r="4" s="1" customFormat="1" spans="1:6">
      <c r="A4" s="7" t="s">
        <v>3</v>
      </c>
      <c r="B4" s="7" t="s">
        <v>4</v>
      </c>
      <c r="C4" s="8" t="s">
        <v>5</v>
      </c>
      <c r="D4" s="9" t="s">
        <v>6</v>
      </c>
      <c r="E4" s="7" t="s">
        <v>7</v>
      </c>
      <c r="F4" s="9" t="s">
        <v>8</v>
      </c>
    </row>
    <row r="5" ht="15" spans="1:6">
      <c r="A5" s="10" t="s">
        <v>63</v>
      </c>
      <c r="B5" s="11">
        <v>0</v>
      </c>
      <c r="C5" s="11">
        <v>-63</v>
      </c>
      <c r="D5" s="12" t="s">
        <v>30</v>
      </c>
      <c r="E5" s="11">
        <v>-132</v>
      </c>
      <c r="F5" s="19">
        <f t="shared" ref="F5:F10" si="0">((C5-E5)/E5)*100</f>
        <v>-52.2727272727273</v>
      </c>
    </row>
    <row r="6" ht="15" spans="1:6">
      <c r="A6" s="24" t="s">
        <v>64</v>
      </c>
      <c r="B6" s="11">
        <v>0</v>
      </c>
      <c r="C6" s="11">
        <v>-64</v>
      </c>
      <c r="D6" s="12" t="s">
        <v>30</v>
      </c>
      <c r="E6" s="11">
        <v>-132</v>
      </c>
      <c r="F6" s="19">
        <f t="shared" si="0"/>
        <v>-51.5151515151515</v>
      </c>
    </row>
    <row r="7" ht="15" spans="1:6">
      <c r="A7" s="24" t="s">
        <v>65</v>
      </c>
      <c r="B7" s="11">
        <v>820</v>
      </c>
      <c r="C7" s="11">
        <v>0</v>
      </c>
      <c r="D7" s="12" t="s">
        <v>30</v>
      </c>
      <c r="E7" s="11">
        <v>532</v>
      </c>
      <c r="F7" s="19">
        <f t="shared" si="0"/>
        <v>-100</v>
      </c>
    </row>
    <row r="8" ht="15" spans="1:6">
      <c r="A8" s="24" t="s">
        <v>66</v>
      </c>
      <c r="B8" s="11">
        <v>0</v>
      </c>
      <c r="C8" s="11">
        <v>0</v>
      </c>
      <c r="D8" s="12" t="s">
        <v>30</v>
      </c>
      <c r="E8" s="11">
        <v>0</v>
      </c>
      <c r="F8" s="12" t="s">
        <v>30</v>
      </c>
    </row>
    <row r="9" ht="15" spans="1:6">
      <c r="A9" s="24" t="s">
        <v>67</v>
      </c>
      <c r="B9" s="11">
        <v>28090</v>
      </c>
      <c r="C9" s="11">
        <v>3448</v>
      </c>
      <c r="D9" s="19">
        <f>(C9/B9)*100</f>
        <v>12.2748309006764</v>
      </c>
      <c r="E9" s="11">
        <v>5501</v>
      </c>
      <c r="F9" s="19">
        <f t="shared" si="0"/>
        <v>-37.3204871841483</v>
      </c>
    </row>
    <row r="10" s="2" customFormat="1" ht="14.25" spans="1:6">
      <c r="A10" s="25" t="s">
        <v>68</v>
      </c>
      <c r="B10" s="21">
        <f>SUM(B5,B7:B8,B8:B9)</f>
        <v>28910</v>
      </c>
      <c r="C10" s="21">
        <f>SUM(C5,C7:C8,C8:C9)</f>
        <v>3385</v>
      </c>
      <c r="D10" s="22">
        <f>(C10/B10)*100</f>
        <v>11.708751297129</v>
      </c>
      <c r="E10" s="21">
        <f>SUM(E5,E7:E9)</f>
        <v>5901</v>
      </c>
      <c r="F10" s="22">
        <f t="shared" si="0"/>
        <v>-42.6368412133537</v>
      </c>
    </row>
  </sheetData>
  <mergeCells count="1">
    <mergeCell ref="A2:F2"/>
  </mergeCells>
  <pageMargins left="0.751388888888889" right="0.751388888888889" top="0.550694444444444" bottom="0.550694444444444" header="0.5" footer="0.5"/>
  <pageSetup paperSize="9" scale="92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7"/>
  <sheetViews>
    <sheetView view="pageBreakPreview" zoomScaleNormal="100" workbookViewId="0">
      <selection activeCell="D16" sqref="D16"/>
    </sheetView>
  </sheetViews>
  <sheetFormatPr defaultColWidth="9" defaultRowHeight="13.5"/>
  <cols>
    <col min="1" max="1" width="50.625" style="1" customWidth="1"/>
    <col min="2" max="2" width="18.625" style="1" customWidth="1"/>
    <col min="3" max="5" width="18.625" style="3" customWidth="1"/>
    <col min="6" max="6" width="18.625" style="1" customWidth="1"/>
    <col min="7" max="16384" width="9" style="1"/>
  </cols>
  <sheetData>
    <row r="1" spans="1:1">
      <c r="A1" s="1" t="s">
        <v>69</v>
      </c>
    </row>
    <row r="2" ht="33" customHeight="1" spans="1:6">
      <c r="A2" s="4" t="s">
        <v>70</v>
      </c>
      <c r="B2" s="4"/>
      <c r="C2" s="5"/>
      <c r="D2" s="5"/>
      <c r="E2" s="5"/>
      <c r="F2" s="4"/>
    </row>
    <row r="3" spans="6:6">
      <c r="F3" s="6" t="s">
        <v>2</v>
      </c>
    </row>
    <row r="4" s="1" customFormat="1" spans="1:6">
      <c r="A4" s="7" t="s">
        <v>3</v>
      </c>
      <c r="B4" s="7" t="s">
        <v>4</v>
      </c>
      <c r="C4" s="8" t="s">
        <v>5</v>
      </c>
      <c r="D4" s="9" t="s">
        <v>6</v>
      </c>
      <c r="E4" s="7" t="s">
        <v>7</v>
      </c>
      <c r="F4" s="9" t="s">
        <v>8</v>
      </c>
    </row>
    <row r="5" ht="15" spans="1:6">
      <c r="A5" s="10" t="s">
        <v>71</v>
      </c>
      <c r="B5" s="11">
        <v>0</v>
      </c>
      <c r="C5" s="11">
        <v>0</v>
      </c>
      <c r="D5" s="12" t="s">
        <v>30</v>
      </c>
      <c r="E5" s="13">
        <v>0</v>
      </c>
      <c r="F5" s="12" t="s">
        <v>30</v>
      </c>
    </row>
    <row r="6" ht="15" spans="1:6">
      <c r="A6" s="10" t="s">
        <v>72</v>
      </c>
      <c r="B6" s="11">
        <v>160</v>
      </c>
      <c r="C6" s="11">
        <v>0</v>
      </c>
      <c r="D6" s="12">
        <f t="shared" ref="D6:D16" si="0">(C6/B6)*100</f>
        <v>0</v>
      </c>
      <c r="E6" s="13">
        <v>126</v>
      </c>
      <c r="F6" s="12">
        <f t="shared" ref="F6:F16" si="1">((C6-E6)/E6)*100</f>
        <v>-100</v>
      </c>
    </row>
    <row r="7" ht="15" spans="1:6">
      <c r="A7" s="10" t="s">
        <v>73</v>
      </c>
      <c r="B7" s="11">
        <v>0</v>
      </c>
      <c r="C7" s="11">
        <v>0</v>
      </c>
      <c r="D7" s="12" t="s">
        <v>30</v>
      </c>
      <c r="E7" s="13">
        <v>0</v>
      </c>
      <c r="F7" s="12" t="s">
        <v>30</v>
      </c>
    </row>
    <row r="8" ht="15" spans="1:6">
      <c r="A8" s="10" t="s">
        <v>74</v>
      </c>
      <c r="B8" s="11">
        <v>19020</v>
      </c>
      <c r="C8" s="11">
        <v>8672</v>
      </c>
      <c r="D8" s="12">
        <f t="shared" si="0"/>
        <v>45.5941114616193</v>
      </c>
      <c r="E8" s="13">
        <v>0</v>
      </c>
      <c r="F8" s="12" t="s">
        <v>30</v>
      </c>
    </row>
    <row r="9" ht="15" spans="1:6">
      <c r="A9" s="10" t="s">
        <v>75</v>
      </c>
      <c r="B9" s="11">
        <v>237336</v>
      </c>
      <c r="C9" s="11">
        <v>3822</v>
      </c>
      <c r="D9" s="12">
        <f t="shared" si="0"/>
        <v>1.610375164324</v>
      </c>
      <c r="E9" s="13">
        <v>3677</v>
      </c>
      <c r="F9" s="12">
        <f t="shared" si="1"/>
        <v>3.94343214577101</v>
      </c>
    </row>
    <row r="10" ht="15" spans="1:6">
      <c r="A10" s="10" t="s">
        <v>76</v>
      </c>
      <c r="B10" s="11">
        <v>11</v>
      </c>
      <c r="C10" s="11">
        <v>5</v>
      </c>
      <c r="D10" s="12">
        <f t="shared" si="0"/>
        <v>45.4545454545455</v>
      </c>
      <c r="E10" s="13">
        <v>9</v>
      </c>
      <c r="F10" s="12">
        <f t="shared" si="1"/>
        <v>-44.4444444444444</v>
      </c>
    </row>
    <row r="11" s="2" customFormat="1" ht="15" spans="1:16384">
      <c r="A11" s="10" t="s">
        <v>77</v>
      </c>
      <c r="B11" s="11">
        <v>0</v>
      </c>
      <c r="C11" s="11">
        <v>0</v>
      </c>
      <c r="D11" s="12" t="s">
        <v>30</v>
      </c>
      <c r="E11" s="13">
        <v>0</v>
      </c>
      <c r="F11" s="12" t="s">
        <v>30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  <c r="XEZ11" s="1"/>
      <c r="XFA11" s="1"/>
      <c r="XFB11" s="1"/>
      <c r="XFC11" s="1"/>
      <c r="XFD11" s="1"/>
    </row>
    <row r="12" s="2" customFormat="1" ht="15" spans="1:16384">
      <c r="A12" s="10" t="s">
        <v>78</v>
      </c>
      <c r="B12" s="11">
        <v>2760</v>
      </c>
      <c r="C12" s="11">
        <v>2532</v>
      </c>
      <c r="D12" s="12">
        <f t="shared" si="0"/>
        <v>91.7391304347826</v>
      </c>
      <c r="E12" s="13">
        <v>0</v>
      </c>
      <c r="F12" s="12" t="s">
        <v>30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  <c r="XFA12" s="1"/>
      <c r="XFB12" s="1"/>
      <c r="XFC12" s="1"/>
      <c r="XFD12" s="1"/>
    </row>
    <row r="13" ht="15" spans="1:6">
      <c r="A13" s="10" t="s">
        <v>79</v>
      </c>
      <c r="B13" s="11">
        <v>3236</v>
      </c>
      <c r="C13" s="11">
        <v>147</v>
      </c>
      <c r="D13" s="12">
        <f t="shared" si="0"/>
        <v>4.54264524103832</v>
      </c>
      <c r="E13" s="13">
        <v>254</v>
      </c>
      <c r="F13" s="12">
        <f t="shared" si="1"/>
        <v>-42.1259842519685</v>
      </c>
    </row>
    <row r="14" ht="15" spans="1:6">
      <c r="A14" s="10" t="s">
        <v>80</v>
      </c>
      <c r="B14" s="11">
        <v>31351</v>
      </c>
      <c r="C14" s="11">
        <v>7372</v>
      </c>
      <c r="D14" s="12">
        <f t="shared" si="0"/>
        <v>23.5144014544991</v>
      </c>
      <c r="E14" s="13">
        <v>6373</v>
      </c>
      <c r="F14" s="12">
        <f t="shared" si="1"/>
        <v>15.6755060411109</v>
      </c>
    </row>
    <row r="15" ht="15" spans="1:6">
      <c r="A15" s="10" t="s">
        <v>81</v>
      </c>
      <c r="B15" s="11">
        <v>300</v>
      </c>
      <c r="C15" s="11">
        <v>0</v>
      </c>
      <c r="D15" s="12">
        <f t="shared" si="0"/>
        <v>0</v>
      </c>
      <c r="E15" s="13">
        <v>0</v>
      </c>
      <c r="F15" s="12" t="s">
        <v>30</v>
      </c>
    </row>
    <row r="16" s="2" customFormat="1" ht="14.25" spans="1:6">
      <c r="A16" s="14" t="s">
        <v>82</v>
      </c>
      <c r="B16" s="21">
        <f>SUM(B5:B15)</f>
        <v>294174</v>
      </c>
      <c r="C16" s="21">
        <f>SUM(C5:C15)</f>
        <v>22550</v>
      </c>
      <c r="D16" s="17">
        <f t="shared" si="0"/>
        <v>7.66553128420595</v>
      </c>
      <c r="E16" s="16">
        <f>SUM(E5:E15)</f>
        <v>10439</v>
      </c>
      <c r="F16" s="17">
        <f t="shared" si="1"/>
        <v>116.016859852476</v>
      </c>
    </row>
    <row r="17" spans="1:1">
      <c r="A17" s="1" t="s">
        <v>60</v>
      </c>
    </row>
  </sheetData>
  <mergeCells count="1">
    <mergeCell ref="A2:F2"/>
  </mergeCells>
  <pageMargins left="0.751388888888889" right="0.751388888888889" top="0.472222222222222" bottom="1" header="0.5" footer="0.5"/>
  <pageSetup paperSize="9" scale="92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workbookViewId="0">
      <selection activeCell="B9" sqref="B9"/>
    </sheetView>
  </sheetViews>
  <sheetFormatPr defaultColWidth="9" defaultRowHeight="13.5" outlineLevelCol="5"/>
  <cols>
    <col min="1" max="1" width="50.625" style="1" customWidth="1"/>
    <col min="2" max="2" width="18.625" style="1" customWidth="1"/>
    <col min="3" max="5" width="18.625" style="3" customWidth="1"/>
    <col min="6" max="6" width="18.625" style="1" customWidth="1"/>
    <col min="7" max="16384" width="9" style="1"/>
  </cols>
  <sheetData>
    <row r="1" spans="1:1">
      <c r="A1" s="1" t="s">
        <v>83</v>
      </c>
    </row>
    <row r="2" ht="33" customHeight="1" spans="1:6">
      <c r="A2" s="4" t="s">
        <v>84</v>
      </c>
      <c r="B2" s="4"/>
      <c r="C2" s="5"/>
      <c r="D2" s="5"/>
      <c r="E2" s="5"/>
      <c r="F2" s="4"/>
    </row>
    <row r="3" spans="6:6">
      <c r="F3" s="6" t="s">
        <v>2</v>
      </c>
    </row>
    <row r="4" s="1" customFormat="1" spans="1:6">
      <c r="A4" s="7" t="s">
        <v>3</v>
      </c>
      <c r="B4" s="7" t="s">
        <v>4</v>
      </c>
      <c r="C4" s="8" t="s">
        <v>5</v>
      </c>
      <c r="D4" s="9" t="s">
        <v>6</v>
      </c>
      <c r="E4" s="7" t="s">
        <v>7</v>
      </c>
      <c r="F4" s="9" t="s">
        <v>8</v>
      </c>
    </row>
    <row r="5" ht="15" spans="1:6">
      <c r="A5" s="10" t="s">
        <v>85</v>
      </c>
      <c r="B5" s="18">
        <v>11026</v>
      </c>
      <c r="C5" s="11">
        <v>426</v>
      </c>
      <c r="D5" s="19">
        <f>(C5/B5)*100</f>
        <v>3.86359513876292</v>
      </c>
      <c r="E5" s="11">
        <v>0</v>
      </c>
      <c r="F5" s="20" t="s">
        <v>30</v>
      </c>
    </row>
    <row r="6" ht="15" spans="1:6">
      <c r="A6" s="10" t="s">
        <v>86</v>
      </c>
      <c r="B6" s="18">
        <v>0</v>
      </c>
      <c r="C6" s="11">
        <v>0</v>
      </c>
      <c r="D6" s="12" t="s">
        <v>30</v>
      </c>
      <c r="E6" s="11">
        <v>0</v>
      </c>
      <c r="F6" s="20" t="s">
        <v>30</v>
      </c>
    </row>
    <row r="7" ht="15" spans="1:6">
      <c r="A7" s="10" t="s">
        <v>87</v>
      </c>
      <c r="B7" s="18">
        <v>0</v>
      </c>
      <c r="C7" s="11">
        <v>0</v>
      </c>
      <c r="D7" s="12" t="s">
        <v>30</v>
      </c>
      <c r="E7" s="11">
        <v>0</v>
      </c>
      <c r="F7" s="20" t="s">
        <v>30</v>
      </c>
    </row>
    <row r="8" ht="15" spans="1:6">
      <c r="A8" s="10" t="s">
        <v>88</v>
      </c>
      <c r="B8" s="18">
        <v>0</v>
      </c>
      <c r="C8" s="11">
        <v>0</v>
      </c>
      <c r="D8" s="12" t="s">
        <v>30</v>
      </c>
      <c r="E8" s="11">
        <v>0</v>
      </c>
      <c r="F8" s="20" t="s">
        <v>30</v>
      </c>
    </row>
    <row r="9" s="2" customFormat="1" ht="14.25" spans="1:6">
      <c r="A9" s="14" t="s">
        <v>89</v>
      </c>
      <c r="B9" s="15">
        <f>SUM(B5:B8)</f>
        <v>11026</v>
      </c>
      <c r="C9" s="21">
        <f>SUM(C5:C8)</f>
        <v>426</v>
      </c>
      <c r="D9" s="22">
        <f>(C9/B9)*100</f>
        <v>3.86359513876292</v>
      </c>
      <c r="E9" s="21">
        <f>SUM(E5:E8)</f>
        <v>0</v>
      </c>
      <c r="F9" s="23" t="s">
        <v>30</v>
      </c>
    </row>
  </sheetData>
  <mergeCells count="1">
    <mergeCell ref="A2:F2"/>
  </mergeCells>
  <pageMargins left="0.751388888888889" right="0.751388888888889" top="0.511805555555556" bottom="0.472222222222222" header="0.5" footer="0.5"/>
  <pageSetup paperSize="9" scale="92" fitToHeight="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workbookViewId="0">
      <selection activeCell="A20" sqref="A20"/>
    </sheetView>
  </sheetViews>
  <sheetFormatPr defaultColWidth="9" defaultRowHeight="13.5" outlineLevelRow="6" outlineLevelCol="5"/>
  <cols>
    <col min="1" max="1" width="50.625" style="1" customWidth="1"/>
    <col min="2" max="2" width="18.625" style="1" customWidth="1"/>
    <col min="3" max="3" width="18.625" style="3" customWidth="1"/>
    <col min="4" max="4" width="18.625" style="1" customWidth="1"/>
    <col min="5" max="5" width="18.625" style="3" customWidth="1"/>
    <col min="6" max="6" width="18.625" style="1" customWidth="1"/>
    <col min="7" max="16384" width="9" style="1"/>
  </cols>
  <sheetData>
    <row r="1" spans="1:1">
      <c r="A1" s="1" t="s">
        <v>90</v>
      </c>
    </row>
    <row r="2" ht="33" customHeight="1" spans="1:6">
      <c r="A2" s="4" t="s">
        <v>91</v>
      </c>
      <c r="B2" s="4"/>
      <c r="C2" s="5"/>
      <c r="D2" s="4"/>
      <c r="E2" s="5"/>
      <c r="F2" s="4"/>
    </row>
    <row r="3" spans="6:6">
      <c r="F3" s="6" t="s">
        <v>2</v>
      </c>
    </row>
    <row r="4" s="1" customFormat="1" spans="1:6">
      <c r="A4" s="7" t="s">
        <v>3</v>
      </c>
      <c r="B4" s="7" t="s">
        <v>4</v>
      </c>
      <c r="C4" s="8" t="s">
        <v>5</v>
      </c>
      <c r="D4" s="9" t="s">
        <v>6</v>
      </c>
      <c r="E4" s="7" t="s">
        <v>7</v>
      </c>
      <c r="F4" s="9" t="s">
        <v>8</v>
      </c>
    </row>
    <row r="5" ht="15" spans="1:6">
      <c r="A5" s="10" t="s">
        <v>92</v>
      </c>
      <c r="B5" s="11">
        <v>0</v>
      </c>
      <c r="C5" s="11">
        <v>0</v>
      </c>
      <c r="D5" s="12" t="s">
        <v>30</v>
      </c>
      <c r="E5" s="11">
        <v>0</v>
      </c>
      <c r="F5" s="12" t="s">
        <v>30</v>
      </c>
    </row>
    <row r="6" ht="15" spans="1:6">
      <c r="A6" s="10" t="s">
        <v>93</v>
      </c>
      <c r="B6" s="13">
        <v>7821</v>
      </c>
      <c r="C6" s="13">
        <v>82</v>
      </c>
      <c r="D6" s="12">
        <f>(C6/B6)*100</f>
        <v>1.04845927630738</v>
      </c>
      <c r="E6" s="13">
        <v>98</v>
      </c>
      <c r="F6" s="12">
        <f>((C6-E6)/E6)*100</f>
        <v>-16.3265306122449</v>
      </c>
    </row>
    <row r="7" s="2" customFormat="1" ht="14.25" spans="1:6">
      <c r="A7" s="14" t="s">
        <v>94</v>
      </c>
      <c r="B7" s="15">
        <f>SUM(B5:B6)</f>
        <v>7821</v>
      </c>
      <c r="C7" s="16">
        <f>SUM(C5:C6)</f>
        <v>82</v>
      </c>
      <c r="D7" s="17">
        <f>(C7/B7)*100</f>
        <v>1.04845927630738</v>
      </c>
      <c r="E7" s="16">
        <v>98</v>
      </c>
      <c r="F7" s="17">
        <f>((C7-E7)/E7)*100</f>
        <v>-16.3265306122449</v>
      </c>
    </row>
  </sheetData>
  <mergeCells count="1">
    <mergeCell ref="A2:F2"/>
  </mergeCells>
  <pageMargins left="0.75" right="0.75" top="0.550694444444444" bottom="0.511805555555556" header="0.5" footer="0.5"/>
  <pageSetup paperSize="9" scale="92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一般公共预算收入执行情况表</vt:lpstr>
      <vt:lpstr>一般公共预算支出执行情况表</vt:lpstr>
      <vt:lpstr>政府性基金预算收入执行情况表</vt:lpstr>
      <vt:lpstr>政府性基金预算支出执行情况表</vt:lpstr>
      <vt:lpstr>国有资本经营预算收入执行情况表</vt:lpstr>
      <vt:lpstr>国有资本经营预算支出执行情况表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2024-07-23T06:23:00Z</dcterms:created>
  <dcterms:modified xsi:type="dcterms:W3CDTF">2026-09-15T01:16:12Z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KSOReadingLayout">
    <vt:bool>true</vt:bool>
  </property>
</Properties>
</file>